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</sheets>
  <definedNames>
    <definedName name="_xlnm.Print_Titles" localSheetId="0">'Tabelle1'!$A:$A</definedName>
  </definedNames>
  <calcPr fullCalcOnLoad="1"/>
</workbook>
</file>

<file path=xl/sharedStrings.xml><?xml version="1.0" encoding="utf-8"?>
<sst xmlns="http://schemas.openxmlformats.org/spreadsheetml/2006/main" count="88" uniqueCount="53">
  <si>
    <t>Michael Kopylov</t>
  </si>
  <si>
    <t>Oliver Zierke</t>
  </si>
  <si>
    <t>Aljoscha Feuerstack</t>
  </si>
  <si>
    <t>Christian Michna</t>
  </si>
  <si>
    <t>BP</t>
  </si>
  <si>
    <t>MP</t>
  </si>
  <si>
    <t>BP Fortschritt</t>
  </si>
  <si>
    <t>MP Fortschritt</t>
  </si>
  <si>
    <t>/</t>
  </si>
  <si>
    <t>Lübecker SV</t>
  </si>
  <si>
    <t>SK König Tegel</t>
  </si>
  <si>
    <t>Schachfreunde Hamburg</t>
  </si>
  <si>
    <t>BSG Pneumant Fürstenwalde</t>
  </si>
  <si>
    <t>HSK Post Hannover</t>
  </si>
  <si>
    <t>SC Kreuzberg</t>
  </si>
  <si>
    <t>SC Tempo Göttingen</t>
  </si>
  <si>
    <t>VBSF Cottbus</t>
  </si>
  <si>
    <t>Barmbeker SC</t>
  </si>
  <si>
    <t>Hamburger SK</t>
  </si>
  <si>
    <t>Einsätze</t>
  </si>
  <si>
    <t>Entscheidende Partie</t>
  </si>
  <si>
    <t>Punkte</t>
  </si>
  <si>
    <t>Partien</t>
  </si>
  <si>
    <t>Prozent</t>
  </si>
  <si>
    <t>Ø Platz Gegner</t>
  </si>
  <si>
    <t>Entscheidende Partien</t>
  </si>
  <si>
    <t>aus</t>
  </si>
  <si>
    <t>S</t>
  </si>
  <si>
    <t>W</t>
  </si>
  <si>
    <t>Farbe</t>
  </si>
  <si>
    <t>Brett</t>
  </si>
  <si>
    <t>Weißpartien</t>
  </si>
  <si>
    <t>Schwarzpartien</t>
  </si>
  <si>
    <t>NBMM Hamburg 11.03.2007</t>
  </si>
  <si>
    <t>Hamelner SV</t>
  </si>
  <si>
    <t>Meerbauer Kiel</t>
  </si>
  <si>
    <t>SC Schwarzenbeck</t>
  </si>
  <si>
    <t>SC Vahr</t>
  </si>
  <si>
    <t>SG Eintracht Neubrandenburg</t>
  </si>
  <si>
    <t>SK Zehlendorf</t>
  </si>
  <si>
    <t>SV Senftenberg</t>
  </si>
  <si>
    <t>SVG Salzgitter</t>
  </si>
  <si>
    <t>BSC Rehberge</t>
  </si>
  <si>
    <t xml:space="preserve">Greifswalder SV </t>
  </si>
  <si>
    <t>SC Empor Potsdam</t>
  </si>
  <si>
    <t>SC Neukloster</t>
  </si>
  <si>
    <t>SK Johanneum Eppendorf</t>
  </si>
  <si>
    <t>SV Eidelstedt</t>
  </si>
  <si>
    <t>Schachfreunde Berlin</t>
  </si>
  <si>
    <t>TSG Oberschöneweide</t>
  </si>
  <si>
    <t>Agon Neumünster</t>
  </si>
  <si>
    <t>Delmenhorster SK</t>
  </si>
  <si>
    <t>Marta Michna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</si>
</sst>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\-"/>
    <numFmt numFmtId="165" formatCode="#\ ?/2"/>
    <numFmt numFmtId="166" formatCode="0.0"/>
    <numFmt numFmtId="167" formatCode="0.0%"/>
    <numFmt numFmtId="168" formatCode="0&quot;.&quot;"/>
    <numFmt numFmtId="169" formatCode="0\ &quot;o.K.&quot;"/>
  </numFmts>
  <fonts count="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66" fontId="1" fillId="0" borderId="7" xfId="0" applyNumberFormat="1" applyFont="1" applyFill="1" applyBorder="1" applyAlignment="1">
      <alignment horizontal="center" vertical="center"/>
    </xf>
    <xf numFmtId="9" fontId="1" fillId="0" borderId="7" xfId="17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9" fontId="1" fillId="0" borderId="10" xfId="17" applyFont="1" applyFill="1" applyBorder="1" applyAlignment="1">
      <alignment horizontal="center" vertical="center"/>
    </xf>
    <xf numFmtId="166" fontId="1" fillId="0" borderId="4" xfId="0" applyNumberFormat="1" applyFont="1" applyFill="1" applyBorder="1" applyAlignment="1">
      <alignment horizontal="center" vertical="center"/>
    </xf>
    <xf numFmtId="166" fontId="1" fillId="0" borderId="5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6" fontId="1" fillId="0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0" xfId="0" applyAlignment="1">
      <alignment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1" fillId="0" borderId="3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center"/>
    </xf>
    <xf numFmtId="9" fontId="0" fillId="0" borderId="18" xfId="17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9" fontId="1" fillId="0" borderId="14" xfId="17" applyFon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9" fontId="0" fillId="0" borderId="0" xfId="17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6" fontId="0" fillId="0" borderId="24" xfId="0" applyNumberForma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textRotation="90"/>
    </xf>
    <xf numFmtId="0" fontId="0" fillId="0" borderId="26" xfId="0" applyFill="1" applyBorder="1" applyAlignment="1">
      <alignment horizontal="center" textRotation="90"/>
    </xf>
    <xf numFmtId="0" fontId="0" fillId="0" borderId="27" xfId="0" applyFill="1" applyBorder="1" applyAlignment="1">
      <alignment horizontal="center" textRotation="90"/>
    </xf>
    <xf numFmtId="9" fontId="0" fillId="0" borderId="27" xfId="17" applyFont="1" applyFill="1" applyBorder="1" applyAlignment="1">
      <alignment horizontal="center" textRotation="90"/>
    </xf>
    <xf numFmtId="0" fontId="0" fillId="0" borderId="28" xfId="0" applyFill="1" applyBorder="1" applyAlignment="1">
      <alignment horizontal="center" textRotation="90"/>
    </xf>
    <xf numFmtId="166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9" fontId="2" fillId="0" borderId="31" xfId="17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9" fontId="0" fillId="0" borderId="0" xfId="17" applyFont="1" applyFill="1" applyAlignment="1">
      <alignment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9" fontId="1" fillId="0" borderId="0" xfId="17" applyFont="1" applyFill="1" applyBorder="1" applyAlignment="1">
      <alignment horizontal="center" vertical="center"/>
    </xf>
    <xf numFmtId="166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9" fontId="1" fillId="0" borderId="30" xfId="17" applyFont="1" applyFill="1" applyBorder="1" applyAlignment="1">
      <alignment horizontal="center" vertical="center"/>
    </xf>
    <xf numFmtId="166" fontId="1" fillId="0" borderId="30" xfId="0" applyNumberFormat="1" applyFont="1" applyFill="1" applyBorder="1" applyAlignment="1">
      <alignment horizontal="center" vertical="center"/>
    </xf>
    <xf numFmtId="166" fontId="1" fillId="0" borderId="24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34" xfId="17" applyNumberFormat="1" applyFont="1" applyFill="1" applyBorder="1" applyAlignment="1">
      <alignment horizontal="center" vertical="center"/>
    </xf>
    <xf numFmtId="168" fontId="1" fillId="0" borderId="35" xfId="0" applyNumberFormat="1" applyFont="1" applyFill="1" applyBorder="1" applyAlignment="1">
      <alignment horizontal="center" vertical="center"/>
    </xf>
    <xf numFmtId="168" fontId="1" fillId="0" borderId="36" xfId="0" applyNumberFormat="1" applyFont="1" applyFill="1" applyBorder="1" applyAlignment="1">
      <alignment horizontal="center" vertical="center"/>
    </xf>
    <xf numFmtId="168" fontId="1" fillId="0" borderId="37" xfId="0" applyNumberFormat="1" applyFont="1" applyFill="1" applyBorder="1" applyAlignment="1">
      <alignment horizontal="center" vertical="center"/>
    </xf>
    <xf numFmtId="168" fontId="0" fillId="0" borderId="12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9" fontId="2" fillId="0" borderId="32" xfId="17" applyFont="1" applyFill="1" applyBorder="1" applyAlignment="1">
      <alignment horizontal="center"/>
    </xf>
    <xf numFmtId="9" fontId="0" fillId="0" borderId="28" xfId="17" applyFont="1" applyFill="1" applyBorder="1" applyAlignment="1">
      <alignment horizontal="center" textRotation="90"/>
    </xf>
    <xf numFmtId="9" fontId="0" fillId="0" borderId="20" xfId="17" applyFill="1" applyBorder="1" applyAlignment="1">
      <alignment horizontal="center"/>
    </xf>
    <xf numFmtId="9" fontId="1" fillId="0" borderId="35" xfId="17" applyFont="1" applyFill="1" applyBorder="1" applyAlignment="1">
      <alignment horizontal="center" vertical="center"/>
    </xf>
    <xf numFmtId="9" fontId="1" fillId="0" borderId="36" xfId="17" applyFont="1" applyFill="1" applyBorder="1" applyAlignment="1">
      <alignment horizontal="center" vertical="center"/>
    </xf>
    <xf numFmtId="9" fontId="1" fillId="0" borderId="37" xfId="17" applyFont="1" applyFill="1" applyBorder="1" applyAlignment="1">
      <alignment horizontal="center" vertical="center"/>
    </xf>
    <xf numFmtId="9" fontId="1" fillId="0" borderId="32" xfId="17" applyFont="1" applyFill="1" applyBorder="1" applyAlignment="1">
      <alignment horizontal="center" vertical="center"/>
    </xf>
    <xf numFmtId="9" fontId="1" fillId="0" borderId="20" xfId="17" applyFont="1" applyFill="1" applyBorder="1" applyAlignment="1">
      <alignment horizontal="center" vertical="center"/>
    </xf>
    <xf numFmtId="1" fontId="1" fillId="0" borderId="38" xfId="17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169" fontId="0" fillId="0" borderId="1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7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8" sqref="M48"/>
    </sheetView>
  </sheetViews>
  <sheetFormatPr defaultColWidth="11.421875" defaultRowHeight="12.75"/>
  <cols>
    <col min="1" max="1" width="21.7109375" style="0" bestFit="1" customWidth="1"/>
    <col min="2" max="16" width="5.8515625" style="0" customWidth="1"/>
    <col min="17" max="17" width="5.8515625" style="1" customWidth="1"/>
    <col min="18" max="23" width="5.8515625" style="0" customWidth="1"/>
    <col min="24" max="24" width="5.8515625" style="0" hidden="1" customWidth="1"/>
    <col min="25" max="30" width="5.8515625" style="0" customWidth="1"/>
    <col min="31" max="31" width="5.7109375" style="54" bestFit="1" customWidth="1"/>
    <col min="32" max="32" width="3.28125" style="61" bestFit="1" customWidth="1"/>
    <col min="33" max="33" width="3.8515625" style="1" bestFit="1" customWidth="1"/>
    <col min="34" max="34" width="5.8515625" style="55" bestFit="1" customWidth="1"/>
    <col min="35" max="35" width="5.8515625" style="1" customWidth="1"/>
    <col min="36" max="36" width="5.7109375" style="54" bestFit="1" customWidth="1"/>
    <col min="37" max="37" width="3.28125" style="61" bestFit="1" customWidth="1"/>
    <col min="38" max="38" width="3.8515625" style="1" bestFit="1" customWidth="1"/>
    <col min="39" max="39" width="5.8515625" style="55" bestFit="1" customWidth="1"/>
    <col min="40" max="40" width="5.8515625" style="1" customWidth="1"/>
    <col min="41" max="41" width="5.7109375" style="54" bestFit="1" customWidth="1"/>
    <col min="42" max="42" width="3.28125" style="61" bestFit="1" customWidth="1"/>
    <col min="43" max="43" width="3.8515625" style="1" bestFit="1" customWidth="1"/>
    <col min="44" max="44" width="5.8515625" style="55" bestFit="1" customWidth="1"/>
    <col min="45" max="45" width="5.7109375" style="54" bestFit="1" customWidth="1"/>
    <col min="46" max="46" width="3.28125" style="61" bestFit="1" customWidth="1"/>
    <col min="47" max="47" width="3.8515625" style="1" bestFit="1" customWidth="1"/>
    <col min="48" max="48" width="5.8515625" style="55" bestFit="1" customWidth="1"/>
  </cols>
  <sheetData>
    <row r="1" spans="1:48" s="8" customFormat="1" ht="18">
      <c r="A1" s="110" t="s">
        <v>33</v>
      </c>
      <c r="B1" s="5">
        <v>1</v>
      </c>
      <c r="C1" s="6">
        <f>B1+1</f>
        <v>2</v>
      </c>
      <c r="D1" s="6">
        <f aca="true" t="shared" si="0" ref="D1:P1">C1+1</f>
        <v>3</v>
      </c>
      <c r="E1" s="6">
        <f t="shared" si="0"/>
        <v>4</v>
      </c>
      <c r="F1" s="6">
        <f t="shared" si="0"/>
        <v>5</v>
      </c>
      <c r="G1" s="6">
        <f t="shared" si="0"/>
        <v>6</v>
      </c>
      <c r="H1" s="6">
        <f t="shared" si="0"/>
        <v>7</v>
      </c>
      <c r="I1" s="6">
        <f t="shared" si="0"/>
        <v>8</v>
      </c>
      <c r="J1" s="6">
        <f t="shared" si="0"/>
        <v>9</v>
      </c>
      <c r="K1" s="6">
        <f t="shared" si="0"/>
        <v>10</v>
      </c>
      <c r="L1" s="6">
        <f t="shared" si="0"/>
        <v>11</v>
      </c>
      <c r="M1" s="6">
        <f t="shared" si="0"/>
        <v>12</v>
      </c>
      <c r="N1" s="6">
        <f t="shared" si="0"/>
        <v>13</v>
      </c>
      <c r="O1" s="6">
        <f t="shared" si="0"/>
        <v>14</v>
      </c>
      <c r="P1" s="6">
        <f t="shared" si="0"/>
        <v>15</v>
      </c>
      <c r="Q1" s="9">
        <f>P1+1</f>
        <v>16</v>
      </c>
      <c r="R1" s="6">
        <f>Q1+1</f>
        <v>17</v>
      </c>
      <c r="S1" s="6">
        <f aca="true" t="shared" si="1" ref="S1:AD1">R1+1</f>
        <v>18</v>
      </c>
      <c r="T1" s="6">
        <f t="shared" si="1"/>
        <v>19</v>
      </c>
      <c r="U1" s="6">
        <f t="shared" si="1"/>
        <v>20</v>
      </c>
      <c r="V1" s="6">
        <f t="shared" si="1"/>
        <v>21</v>
      </c>
      <c r="W1" s="6">
        <f t="shared" si="1"/>
        <v>22</v>
      </c>
      <c r="X1" s="6">
        <f t="shared" si="1"/>
        <v>23</v>
      </c>
      <c r="Y1" s="6">
        <f t="shared" si="1"/>
        <v>24</v>
      </c>
      <c r="Z1" s="6">
        <f t="shared" si="1"/>
        <v>25</v>
      </c>
      <c r="AA1" s="6">
        <f t="shared" si="1"/>
        <v>26</v>
      </c>
      <c r="AB1" s="6">
        <f t="shared" si="1"/>
        <v>27</v>
      </c>
      <c r="AC1" s="6">
        <f t="shared" si="1"/>
        <v>28</v>
      </c>
      <c r="AD1" s="7">
        <f t="shared" si="1"/>
        <v>29</v>
      </c>
      <c r="AE1" s="71"/>
      <c r="AF1" s="72"/>
      <c r="AG1" s="73"/>
      <c r="AH1" s="74"/>
      <c r="AI1" s="75"/>
      <c r="AJ1" s="71"/>
      <c r="AK1" s="72"/>
      <c r="AL1" s="73"/>
      <c r="AM1" s="74"/>
      <c r="AN1" s="75"/>
      <c r="AO1" s="71"/>
      <c r="AP1" s="72"/>
      <c r="AQ1" s="73"/>
      <c r="AR1" s="74"/>
      <c r="AS1" s="71"/>
      <c r="AT1" s="72"/>
      <c r="AU1" s="73"/>
      <c r="AV1" s="101"/>
    </row>
    <row r="2" spans="1:48" ht="117" customHeight="1">
      <c r="A2" s="111"/>
      <c r="B2" s="38" t="s">
        <v>13</v>
      </c>
      <c r="C2" s="39" t="s">
        <v>34</v>
      </c>
      <c r="D2" s="39" t="s">
        <v>35</v>
      </c>
      <c r="E2" s="39" t="s">
        <v>14</v>
      </c>
      <c r="F2" s="39" t="s">
        <v>36</v>
      </c>
      <c r="G2" s="39" t="s">
        <v>37</v>
      </c>
      <c r="H2" s="39" t="s">
        <v>38</v>
      </c>
      <c r="I2" s="39" t="s">
        <v>10</v>
      </c>
      <c r="J2" s="39" t="s">
        <v>39</v>
      </c>
      <c r="K2" s="39" t="s">
        <v>40</v>
      </c>
      <c r="L2" s="39" t="s">
        <v>41</v>
      </c>
      <c r="M2" s="39" t="s">
        <v>16</v>
      </c>
      <c r="N2" s="39" t="s">
        <v>42</v>
      </c>
      <c r="O2" s="39" t="s">
        <v>17</v>
      </c>
      <c r="P2" s="39" t="s">
        <v>43</v>
      </c>
      <c r="Q2" s="39" t="s">
        <v>18</v>
      </c>
      <c r="R2" s="40" t="s">
        <v>9</v>
      </c>
      <c r="S2" s="39" t="s">
        <v>44</v>
      </c>
      <c r="T2" s="39" t="s">
        <v>45</v>
      </c>
      <c r="U2" s="39" t="s">
        <v>15</v>
      </c>
      <c r="V2" s="39" t="s">
        <v>48</v>
      </c>
      <c r="W2" s="39" t="s">
        <v>46</v>
      </c>
      <c r="X2" s="39"/>
      <c r="Y2" s="39" t="s">
        <v>47</v>
      </c>
      <c r="Z2" s="39" t="s">
        <v>11</v>
      </c>
      <c r="AA2" s="39" t="s">
        <v>49</v>
      </c>
      <c r="AB2" s="39" t="s">
        <v>50</v>
      </c>
      <c r="AC2" s="39" t="s">
        <v>12</v>
      </c>
      <c r="AD2" s="41" t="s">
        <v>51</v>
      </c>
      <c r="AE2" s="66" t="s">
        <v>21</v>
      </c>
      <c r="AF2" s="67" t="s">
        <v>26</v>
      </c>
      <c r="AG2" s="68" t="s">
        <v>22</v>
      </c>
      <c r="AH2" s="69" t="s">
        <v>23</v>
      </c>
      <c r="AI2" s="70" t="s">
        <v>24</v>
      </c>
      <c r="AJ2" s="66" t="s">
        <v>21</v>
      </c>
      <c r="AK2" s="67" t="s">
        <v>26</v>
      </c>
      <c r="AL2" s="68" t="s">
        <v>25</v>
      </c>
      <c r="AM2" s="69" t="s">
        <v>23</v>
      </c>
      <c r="AN2" s="70" t="s">
        <v>24</v>
      </c>
      <c r="AO2" s="66" t="s">
        <v>21</v>
      </c>
      <c r="AP2" s="67" t="s">
        <v>26</v>
      </c>
      <c r="AQ2" s="68" t="s">
        <v>31</v>
      </c>
      <c r="AR2" s="69" t="s">
        <v>23</v>
      </c>
      <c r="AS2" s="66" t="s">
        <v>21</v>
      </c>
      <c r="AT2" s="67" t="s">
        <v>26</v>
      </c>
      <c r="AU2" s="68" t="s">
        <v>32</v>
      </c>
      <c r="AV2" s="102" t="s">
        <v>23</v>
      </c>
    </row>
    <row r="3" spans="1:48" s="42" customFormat="1" ht="12.75">
      <c r="A3" s="112"/>
      <c r="B3" s="96">
        <v>7</v>
      </c>
      <c r="C3" s="97">
        <v>13</v>
      </c>
      <c r="D3" s="97">
        <v>9</v>
      </c>
      <c r="E3" s="97">
        <v>4</v>
      </c>
      <c r="F3" s="97">
        <v>17</v>
      </c>
      <c r="G3" s="97">
        <v>29</v>
      </c>
      <c r="H3" s="97">
        <v>25</v>
      </c>
      <c r="I3" s="97">
        <v>1</v>
      </c>
      <c r="J3" s="97">
        <v>18</v>
      </c>
      <c r="K3" s="97">
        <v>23</v>
      </c>
      <c r="L3" s="97">
        <v>22</v>
      </c>
      <c r="M3" s="97">
        <v>11</v>
      </c>
      <c r="N3" s="97">
        <v>21</v>
      </c>
      <c r="O3" s="97">
        <v>28</v>
      </c>
      <c r="P3" s="97">
        <v>26</v>
      </c>
      <c r="Q3" s="98">
        <v>2</v>
      </c>
      <c r="R3" s="98">
        <v>14</v>
      </c>
      <c r="S3" s="97">
        <v>20</v>
      </c>
      <c r="T3" s="97">
        <v>16</v>
      </c>
      <c r="U3" s="97">
        <v>8</v>
      </c>
      <c r="V3" s="97">
        <v>3</v>
      </c>
      <c r="W3" s="97">
        <v>27</v>
      </c>
      <c r="X3" s="97"/>
      <c r="Y3" s="97">
        <v>24</v>
      </c>
      <c r="Z3" s="97">
        <v>6</v>
      </c>
      <c r="AA3" s="97">
        <v>10</v>
      </c>
      <c r="AB3" s="97">
        <v>19</v>
      </c>
      <c r="AC3" s="97">
        <v>15</v>
      </c>
      <c r="AD3" s="99">
        <v>12</v>
      </c>
      <c r="AE3" s="62"/>
      <c r="AF3" s="57"/>
      <c r="AG3" s="50"/>
      <c r="AH3" s="51"/>
      <c r="AI3" s="56"/>
      <c r="AJ3" s="62"/>
      <c r="AK3" s="57"/>
      <c r="AL3" s="50"/>
      <c r="AM3" s="51"/>
      <c r="AN3" s="56"/>
      <c r="AO3" s="62"/>
      <c r="AP3" s="57"/>
      <c r="AQ3" s="50"/>
      <c r="AR3" s="51"/>
      <c r="AS3" s="62"/>
      <c r="AT3" s="57"/>
      <c r="AU3" s="50"/>
      <c r="AV3" s="103"/>
    </row>
    <row r="4" spans="1:48" s="42" customFormat="1" ht="12.75">
      <c r="A4" s="113"/>
      <c r="B4" s="43" t="s">
        <v>28</v>
      </c>
      <c r="C4" s="44" t="s">
        <v>27</v>
      </c>
      <c r="D4" s="44" t="str">
        <f>B4</f>
        <v>W</v>
      </c>
      <c r="E4" s="44" t="str">
        <f>C4</f>
        <v>S</v>
      </c>
      <c r="F4" s="44" t="str">
        <f aca="true" t="shared" si="2" ref="F4:AD4">D4</f>
        <v>W</v>
      </c>
      <c r="G4" s="44" t="str">
        <f t="shared" si="2"/>
        <v>S</v>
      </c>
      <c r="H4" s="44" t="str">
        <f t="shared" si="2"/>
        <v>W</v>
      </c>
      <c r="I4" s="44" t="str">
        <f t="shared" si="2"/>
        <v>S</v>
      </c>
      <c r="J4" s="44" t="str">
        <f t="shared" si="2"/>
        <v>W</v>
      </c>
      <c r="K4" s="44" t="str">
        <f t="shared" si="2"/>
        <v>S</v>
      </c>
      <c r="L4" s="44" t="str">
        <f t="shared" si="2"/>
        <v>W</v>
      </c>
      <c r="M4" s="44" t="str">
        <f t="shared" si="2"/>
        <v>S</v>
      </c>
      <c r="N4" s="44" t="str">
        <f t="shared" si="2"/>
        <v>W</v>
      </c>
      <c r="O4" s="44" t="str">
        <f t="shared" si="2"/>
        <v>S</v>
      </c>
      <c r="P4" s="44" t="str">
        <f t="shared" si="2"/>
        <v>W</v>
      </c>
      <c r="Q4" s="45" t="str">
        <f t="shared" si="2"/>
        <v>S</v>
      </c>
      <c r="R4" s="45" t="str">
        <f t="shared" si="2"/>
        <v>W</v>
      </c>
      <c r="S4" s="44" t="str">
        <f t="shared" si="2"/>
        <v>S</v>
      </c>
      <c r="T4" s="44" t="str">
        <f t="shared" si="2"/>
        <v>W</v>
      </c>
      <c r="U4" s="44" t="str">
        <f t="shared" si="2"/>
        <v>S</v>
      </c>
      <c r="V4" s="44" t="str">
        <f t="shared" si="2"/>
        <v>W</v>
      </c>
      <c r="W4" s="44" t="str">
        <f t="shared" si="2"/>
        <v>S</v>
      </c>
      <c r="X4" s="44"/>
      <c r="Y4" s="44" t="s">
        <v>27</v>
      </c>
      <c r="Z4" s="44" t="s">
        <v>28</v>
      </c>
      <c r="AA4" s="44" t="str">
        <f t="shared" si="2"/>
        <v>S</v>
      </c>
      <c r="AB4" s="44" t="str">
        <f t="shared" si="2"/>
        <v>W</v>
      </c>
      <c r="AC4" s="44" t="str">
        <f t="shared" si="2"/>
        <v>S</v>
      </c>
      <c r="AD4" s="46" t="str">
        <f t="shared" si="2"/>
        <v>W</v>
      </c>
      <c r="AE4" s="62"/>
      <c r="AF4" s="57"/>
      <c r="AG4" s="50"/>
      <c r="AH4" s="51"/>
      <c r="AI4" s="56"/>
      <c r="AJ4" s="62"/>
      <c r="AK4" s="57"/>
      <c r="AL4" s="50"/>
      <c r="AM4" s="51"/>
      <c r="AN4" s="56"/>
      <c r="AO4" s="62"/>
      <c r="AP4" s="57"/>
      <c r="AQ4" s="50"/>
      <c r="AR4" s="51"/>
      <c r="AS4" s="62"/>
      <c r="AT4" s="57"/>
      <c r="AU4" s="50"/>
      <c r="AV4" s="103"/>
    </row>
    <row r="5" spans="1:48" ht="21" customHeight="1">
      <c r="A5" s="2" t="s">
        <v>0</v>
      </c>
      <c r="B5" s="114">
        <v>0</v>
      </c>
      <c r="C5" s="115">
        <v>1</v>
      </c>
      <c r="D5" s="115">
        <v>0</v>
      </c>
      <c r="E5" s="115">
        <v>0</v>
      </c>
      <c r="F5" s="115">
        <v>1</v>
      </c>
      <c r="G5" s="115">
        <v>1</v>
      </c>
      <c r="H5" s="115">
        <v>0.5</v>
      </c>
      <c r="I5" s="115">
        <v>0</v>
      </c>
      <c r="J5" s="115">
        <v>0</v>
      </c>
      <c r="K5" s="115">
        <v>1</v>
      </c>
      <c r="L5" s="115">
        <v>0.5</v>
      </c>
      <c r="M5" s="115">
        <v>0.5</v>
      </c>
      <c r="N5" s="115">
        <v>1</v>
      </c>
      <c r="O5" s="115">
        <v>1</v>
      </c>
      <c r="P5" s="115">
        <v>1</v>
      </c>
      <c r="Q5" s="16">
        <v>0.5</v>
      </c>
      <c r="R5" s="115">
        <v>1</v>
      </c>
      <c r="S5" s="115">
        <v>0</v>
      </c>
      <c r="T5" s="115">
        <v>1</v>
      </c>
      <c r="U5" s="115">
        <v>0.5</v>
      </c>
      <c r="V5" s="115">
        <v>0</v>
      </c>
      <c r="W5" s="115">
        <v>1</v>
      </c>
      <c r="X5" s="115"/>
      <c r="Y5" s="115">
        <v>1</v>
      </c>
      <c r="Z5" s="115">
        <v>1</v>
      </c>
      <c r="AA5" s="115">
        <v>0</v>
      </c>
      <c r="AB5" s="115"/>
      <c r="AC5" s="115">
        <v>1</v>
      </c>
      <c r="AD5" s="17">
        <v>0</v>
      </c>
      <c r="AE5" s="63">
        <f aca="true" t="shared" si="3" ref="AE5:AE10">SUM(B5:AD5)</f>
        <v>15.5</v>
      </c>
      <c r="AF5" s="58" t="s">
        <v>8</v>
      </c>
      <c r="AG5" s="16">
        <f aca="true" t="shared" si="4" ref="AG5:AG10">COUNT(B5:AD5)</f>
        <v>27</v>
      </c>
      <c r="AH5" s="19">
        <f aca="true" t="shared" si="5" ref="AH5:AH10">AE5/AG5</f>
        <v>0.5740740740740741</v>
      </c>
      <c r="AI5" s="93">
        <f aca="true" t="shared" si="6" ref="AI5:AI10">SUMPRODUCT(B18:AD18,B$3:AD$3)/AG5</f>
        <v>15.222222222222221</v>
      </c>
      <c r="AJ5" s="63">
        <f aca="true" t="shared" si="7" ref="AJ5:AJ10">SUMPRODUCT(B5:AD5,B26:AD26)</f>
        <v>8</v>
      </c>
      <c r="AK5" s="58" t="s">
        <v>8</v>
      </c>
      <c r="AL5" s="16">
        <f aca="true" t="shared" si="8" ref="AL5:AL10">SUM(B26:AD26)</f>
        <v>16</v>
      </c>
      <c r="AM5" s="19">
        <f aca="true" t="shared" si="9" ref="AM5:AM10">AJ5/AL5</f>
        <v>0.5</v>
      </c>
      <c r="AN5" s="93">
        <f aca="true" t="shared" si="10" ref="AN5:AN10">SUMPRODUCT(B26:AD26,B$3:AD$3)/AL5</f>
        <v>14.4375</v>
      </c>
      <c r="AO5" s="63">
        <f aca="true" t="shared" si="11" ref="AO5:AO10">SUMIF($B42:$AD42,"W",$B5:$AD5)</f>
        <v>7</v>
      </c>
      <c r="AP5" s="58" t="s">
        <v>8</v>
      </c>
      <c r="AQ5" s="16">
        <f aca="true" t="shared" si="12" ref="AQ5:AQ10">COUNTIF($B42:$AD42,"W")</f>
        <v>13</v>
      </c>
      <c r="AR5" s="19">
        <f aca="true" t="shared" si="13" ref="AR5:AR10">AO5/AQ5</f>
        <v>0.5384615384615384</v>
      </c>
      <c r="AS5" s="63">
        <f aca="true" t="shared" si="14" ref="AS5:AS10">SUMIF($B42:$AD42,"S",$B5:$AD5)</f>
        <v>8.5</v>
      </c>
      <c r="AT5" s="58" t="s">
        <v>8</v>
      </c>
      <c r="AU5" s="16">
        <f aca="true" t="shared" si="15" ref="AU5:AU10">COUNTIF($B42:$AD42,"S")</f>
        <v>14</v>
      </c>
      <c r="AV5" s="104">
        <f aca="true" t="shared" si="16" ref="AV5:AV10">AS5/AU5</f>
        <v>0.6071428571428571</v>
      </c>
    </row>
    <row r="6" spans="1:48" ht="21" customHeight="1">
      <c r="A6" s="3" t="s">
        <v>52</v>
      </c>
      <c r="B6" s="116"/>
      <c r="C6" s="47"/>
      <c r="D6" s="47"/>
      <c r="E6" s="47"/>
      <c r="F6" s="47"/>
      <c r="G6" s="47"/>
      <c r="H6" s="47"/>
      <c r="I6" s="47"/>
      <c r="J6" s="47"/>
      <c r="K6" s="47"/>
      <c r="L6" s="47"/>
      <c r="M6" s="47">
        <v>0</v>
      </c>
      <c r="N6" s="47">
        <v>1</v>
      </c>
      <c r="O6" s="47">
        <v>1</v>
      </c>
      <c r="P6" s="47">
        <v>1</v>
      </c>
      <c r="Q6" s="52">
        <v>0.5</v>
      </c>
      <c r="R6" s="47">
        <v>0</v>
      </c>
      <c r="S6" s="47">
        <v>1</v>
      </c>
      <c r="T6" s="47">
        <v>1</v>
      </c>
      <c r="U6" s="47"/>
      <c r="V6" s="47"/>
      <c r="W6" s="47"/>
      <c r="X6" s="47"/>
      <c r="Y6" s="47"/>
      <c r="Z6" s="47">
        <v>0.5</v>
      </c>
      <c r="AA6" s="47">
        <v>1</v>
      </c>
      <c r="AB6" s="47">
        <v>1</v>
      </c>
      <c r="AC6" s="47"/>
      <c r="AD6" s="117">
        <v>1</v>
      </c>
      <c r="AE6" s="64">
        <f t="shared" si="3"/>
        <v>9</v>
      </c>
      <c r="AF6" s="59" t="s">
        <v>8</v>
      </c>
      <c r="AG6" s="52">
        <f t="shared" si="4"/>
        <v>12</v>
      </c>
      <c r="AH6" s="53">
        <f t="shared" si="5"/>
        <v>0.75</v>
      </c>
      <c r="AI6" s="94">
        <f t="shared" si="6"/>
        <v>15.416666666666666</v>
      </c>
      <c r="AJ6" s="64">
        <f t="shared" si="7"/>
        <v>6.5</v>
      </c>
      <c r="AK6" s="59" t="s">
        <v>8</v>
      </c>
      <c r="AL6" s="52">
        <f t="shared" si="8"/>
        <v>7</v>
      </c>
      <c r="AM6" s="53">
        <f t="shared" si="9"/>
        <v>0.9285714285714286</v>
      </c>
      <c r="AN6" s="94">
        <f t="shared" si="10"/>
        <v>16</v>
      </c>
      <c r="AO6" s="64">
        <f t="shared" si="11"/>
        <v>4.5</v>
      </c>
      <c r="AP6" s="59" t="s">
        <v>8</v>
      </c>
      <c r="AQ6" s="52">
        <f t="shared" si="12"/>
        <v>6</v>
      </c>
      <c r="AR6" s="53">
        <f t="shared" si="13"/>
        <v>0.75</v>
      </c>
      <c r="AS6" s="64">
        <f t="shared" si="14"/>
        <v>4.5</v>
      </c>
      <c r="AT6" s="59" t="s">
        <v>8</v>
      </c>
      <c r="AU6" s="52">
        <f t="shared" si="15"/>
        <v>6</v>
      </c>
      <c r="AV6" s="105">
        <f t="shared" si="16"/>
        <v>0.75</v>
      </c>
    </row>
    <row r="7" spans="1:48" ht="21" customHeight="1">
      <c r="A7" s="3" t="s">
        <v>2</v>
      </c>
      <c r="B7" s="116">
        <v>0</v>
      </c>
      <c r="C7" s="47">
        <v>0</v>
      </c>
      <c r="D7" s="47">
        <v>1</v>
      </c>
      <c r="E7" s="47">
        <v>0.5</v>
      </c>
      <c r="F7" s="47">
        <v>1</v>
      </c>
      <c r="G7" s="47">
        <v>1</v>
      </c>
      <c r="H7" s="47">
        <v>1</v>
      </c>
      <c r="I7" s="47">
        <v>0</v>
      </c>
      <c r="J7" s="118">
        <v>1</v>
      </c>
      <c r="K7" s="47">
        <v>0.5</v>
      </c>
      <c r="L7" s="47">
        <v>0</v>
      </c>
      <c r="M7" s="47">
        <v>1</v>
      </c>
      <c r="N7" s="47">
        <v>0</v>
      </c>
      <c r="O7" s="47">
        <v>0</v>
      </c>
      <c r="P7" s="47">
        <v>1</v>
      </c>
      <c r="Q7" s="52">
        <v>0</v>
      </c>
      <c r="R7" s="47">
        <v>1</v>
      </c>
      <c r="S7" s="47">
        <v>0.5</v>
      </c>
      <c r="T7" s="47">
        <v>0</v>
      </c>
      <c r="U7" s="47">
        <v>0.5</v>
      </c>
      <c r="V7" s="47">
        <v>1</v>
      </c>
      <c r="W7" s="47">
        <v>1</v>
      </c>
      <c r="X7" s="47"/>
      <c r="Y7" s="47">
        <v>1</v>
      </c>
      <c r="Z7" s="47">
        <v>0</v>
      </c>
      <c r="AA7" s="47">
        <v>0.5</v>
      </c>
      <c r="AB7" s="47">
        <v>0</v>
      </c>
      <c r="AC7" s="47">
        <v>0.5</v>
      </c>
      <c r="AD7" s="117"/>
      <c r="AE7" s="64">
        <f t="shared" si="3"/>
        <v>14</v>
      </c>
      <c r="AF7" s="59" t="s">
        <v>8</v>
      </c>
      <c r="AG7" s="52">
        <f t="shared" si="4"/>
        <v>27</v>
      </c>
      <c r="AH7" s="53">
        <f t="shared" si="5"/>
        <v>0.5185185185185185</v>
      </c>
      <c r="AI7" s="94">
        <f t="shared" si="6"/>
        <v>15.481481481481481</v>
      </c>
      <c r="AJ7" s="64">
        <f t="shared" si="7"/>
        <v>8</v>
      </c>
      <c r="AK7" s="59" t="s">
        <v>8</v>
      </c>
      <c r="AL7" s="52">
        <f t="shared" si="8"/>
        <v>16</v>
      </c>
      <c r="AM7" s="53">
        <f t="shared" si="9"/>
        <v>0.5</v>
      </c>
      <c r="AN7" s="94">
        <f t="shared" si="10"/>
        <v>10.8125</v>
      </c>
      <c r="AO7" s="64">
        <f t="shared" si="11"/>
        <v>7</v>
      </c>
      <c r="AP7" s="59" t="s">
        <v>8</v>
      </c>
      <c r="AQ7" s="52">
        <f t="shared" si="12"/>
        <v>14</v>
      </c>
      <c r="AR7" s="53">
        <f t="shared" si="13"/>
        <v>0.5</v>
      </c>
      <c r="AS7" s="64">
        <f t="shared" si="14"/>
        <v>7</v>
      </c>
      <c r="AT7" s="59" t="s">
        <v>8</v>
      </c>
      <c r="AU7" s="52">
        <f t="shared" si="15"/>
        <v>13</v>
      </c>
      <c r="AV7" s="105">
        <f t="shared" si="16"/>
        <v>0.5384615384615384</v>
      </c>
    </row>
    <row r="8" spans="1:48" ht="21" customHeight="1">
      <c r="A8" s="3" t="s">
        <v>1</v>
      </c>
      <c r="B8" s="116">
        <v>1</v>
      </c>
      <c r="C8" s="47">
        <v>0</v>
      </c>
      <c r="D8" s="47">
        <v>0</v>
      </c>
      <c r="E8" s="47">
        <v>1</v>
      </c>
      <c r="F8" s="47">
        <v>1</v>
      </c>
      <c r="G8" s="47">
        <v>1</v>
      </c>
      <c r="H8" s="47">
        <v>0.5</v>
      </c>
      <c r="I8" s="47">
        <v>1</v>
      </c>
      <c r="J8" s="47">
        <v>1</v>
      </c>
      <c r="K8" s="47">
        <v>1</v>
      </c>
      <c r="L8" s="47">
        <v>0</v>
      </c>
      <c r="M8" s="47">
        <v>1</v>
      </c>
      <c r="N8" s="47">
        <v>1</v>
      </c>
      <c r="O8" s="47">
        <v>1</v>
      </c>
      <c r="P8" s="47"/>
      <c r="Q8" s="52"/>
      <c r="R8" s="47"/>
      <c r="S8" s="47"/>
      <c r="T8" s="47"/>
      <c r="U8" s="47">
        <v>0</v>
      </c>
      <c r="V8" s="47">
        <v>1</v>
      </c>
      <c r="W8" s="47">
        <v>1</v>
      </c>
      <c r="X8" s="47"/>
      <c r="Y8" s="47">
        <v>1</v>
      </c>
      <c r="Z8" s="47"/>
      <c r="AA8" s="47"/>
      <c r="AB8" s="47">
        <v>1</v>
      </c>
      <c r="AC8" s="47">
        <v>0.5</v>
      </c>
      <c r="AD8" s="117">
        <v>1</v>
      </c>
      <c r="AE8" s="64">
        <f t="shared" si="3"/>
        <v>16</v>
      </c>
      <c r="AF8" s="59" t="s">
        <v>8</v>
      </c>
      <c r="AG8" s="52">
        <f t="shared" si="4"/>
        <v>21</v>
      </c>
      <c r="AH8" s="53">
        <f t="shared" si="5"/>
        <v>0.7619047619047619</v>
      </c>
      <c r="AI8" s="94">
        <f t="shared" si="6"/>
        <v>16</v>
      </c>
      <c r="AJ8" s="64">
        <f t="shared" si="7"/>
        <v>9.5</v>
      </c>
      <c r="AK8" s="59" t="s">
        <v>8</v>
      </c>
      <c r="AL8" s="52">
        <f t="shared" si="8"/>
        <v>14</v>
      </c>
      <c r="AM8" s="53">
        <f t="shared" si="9"/>
        <v>0.6785714285714286</v>
      </c>
      <c r="AN8" s="94">
        <f t="shared" si="10"/>
        <v>14.285714285714286</v>
      </c>
      <c r="AO8" s="64">
        <f t="shared" si="11"/>
        <v>7.5</v>
      </c>
      <c r="AP8" s="59" t="s">
        <v>8</v>
      </c>
      <c r="AQ8" s="52">
        <f t="shared" si="12"/>
        <v>10</v>
      </c>
      <c r="AR8" s="53">
        <f t="shared" si="13"/>
        <v>0.75</v>
      </c>
      <c r="AS8" s="64">
        <f t="shared" si="14"/>
        <v>8.5</v>
      </c>
      <c r="AT8" s="59" t="s">
        <v>8</v>
      </c>
      <c r="AU8" s="52">
        <f t="shared" si="15"/>
        <v>11</v>
      </c>
      <c r="AV8" s="105">
        <f t="shared" si="16"/>
        <v>0.7727272727272727</v>
      </c>
    </row>
    <row r="9" spans="1:48" ht="21" customHeight="1">
      <c r="A9" s="3" t="s">
        <v>3</v>
      </c>
      <c r="B9" s="116">
        <v>1</v>
      </c>
      <c r="C9" s="47">
        <v>1</v>
      </c>
      <c r="D9" s="47">
        <v>1</v>
      </c>
      <c r="E9" s="47">
        <v>1</v>
      </c>
      <c r="F9" s="47">
        <v>1</v>
      </c>
      <c r="G9" s="47">
        <v>1</v>
      </c>
      <c r="H9" s="47">
        <v>0.5</v>
      </c>
      <c r="I9" s="47">
        <v>0.5</v>
      </c>
      <c r="J9" s="47">
        <v>0</v>
      </c>
      <c r="K9" s="47">
        <v>1</v>
      </c>
      <c r="L9" s="47">
        <v>1</v>
      </c>
      <c r="M9" s="47"/>
      <c r="N9" s="47"/>
      <c r="O9" s="47"/>
      <c r="P9" s="47">
        <v>1</v>
      </c>
      <c r="Q9" s="52">
        <v>0</v>
      </c>
      <c r="R9" s="47">
        <v>0.5</v>
      </c>
      <c r="S9" s="47">
        <v>0</v>
      </c>
      <c r="T9" s="47">
        <v>0.5</v>
      </c>
      <c r="U9" s="47">
        <v>1</v>
      </c>
      <c r="V9" s="47">
        <v>0</v>
      </c>
      <c r="W9" s="47">
        <v>1</v>
      </c>
      <c r="X9" s="47"/>
      <c r="Y9" s="47">
        <v>1</v>
      </c>
      <c r="Z9" s="47">
        <v>0</v>
      </c>
      <c r="AA9" s="47">
        <v>1</v>
      </c>
      <c r="AB9" s="47">
        <v>0.5</v>
      </c>
      <c r="AC9" s="47">
        <v>1</v>
      </c>
      <c r="AD9" s="117">
        <v>0.5</v>
      </c>
      <c r="AE9" s="64">
        <f t="shared" si="3"/>
        <v>17</v>
      </c>
      <c r="AF9" s="59" t="s">
        <v>8</v>
      </c>
      <c r="AG9" s="52">
        <f t="shared" si="4"/>
        <v>25</v>
      </c>
      <c r="AH9" s="53">
        <f t="shared" si="5"/>
        <v>0.68</v>
      </c>
      <c r="AI9" s="94">
        <f t="shared" si="6"/>
        <v>14.8</v>
      </c>
      <c r="AJ9" s="64">
        <f t="shared" si="7"/>
        <v>10</v>
      </c>
      <c r="AK9" s="59" t="s">
        <v>8</v>
      </c>
      <c r="AL9" s="52">
        <f t="shared" si="8"/>
        <v>18</v>
      </c>
      <c r="AM9" s="53">
        <f t="shared" si="9"/>
        <v>0.5555555555555556</v>
      </c>
      <c r="AN9" s="94">
        <f t="shared" si="10"/>
        <v>11.222222222222221</v>
      </c>
      <c r="AO9" s="64">
        <f t="shared" si="11"/>
        <v>7.5</v>
      </c>
      <c r="AP9" s="59" t="s">
        <v>8</v>
      </c>
      <c r="AQ9" s="52">
        <f t="shared" si="12"/>
        <v>13</v>
      </c>
      <c r="AR9" s="53">
        <f t="shared" si="13"/>
        <v>0.5769230769230769</v>
      </c>
      <c r="AS9" s="64">
        <f t="shared" si="14"/>
        <v>9.5</v>
      </c>
      <c r="AT9" s="59" t="s">
        <v>8</v>
      </c>
      <c r="AU9" s="52">
        <f t="shared" si="15"/>
        <v>12</v>
      </c>
      <c r="AV9" s="105">
        <f t="shared" si="16"/>
        <v>0.7916666666666666</v>
      </c>
    </row>
    <row r="10" spans="1:48" ht="21" customHeight="1" hidden="1">
      <c r="A10" s="4"/>
      <c r="B10" s="10"/>
      <c r="C10" s="11"/>
      <c r="D10" s="11"/>
      <c r="E10" s="11"/>
      <c r="F10" s="12"/>
      <c r="G10" s="12"/>
      <c r="H10" s="11"/>
      <c r="I10" s="11"/>
      <c r="J10" s="11"/>
      <c r="K10" s="11"/>
      <c r="L10" s="12"/>
      <c r="M10" s="12"/>
      <c r="N10" s="11"/>
      <c r="O10" s="11"/>
      <c r="P10" s="11"/>
      <c r="Q10" s="13"/>
      <c r="R10" s="12"/>
      <c r="S10" s="12"/>
      <c r="T10" s="11"/>
      <c r="U10" s="11"/>
      <c r="V10" s="11"/>
      <c r="W10" s="11"/>
      <c r="X10" s="12"/>
      <c r="Y10" s="12"/>
      <c r="Z10" s="11"/>
      <c r="AA10" s="11"/>
      <c r="AB10" s="11"/>
      <c r="AC10" s="11"/>
      <c r="AD10" s="14"/>
      <c r="AE10" s="65">
        <f t="shared" si="3"/>
        <v>0</v>
      </c>
      <c r="AF10" s="60" t="s">
        <v>8</v>
      </c>
      <c r="AG10" s="21">
        <f t="shared" si="4"/>
        <v>0</v>
      </c>
      <c r="AH10" s="23" t="e">
        <f t="shared" si="5"/>
        <v>#DIV/0!</v>
      </c>
      <c r="AI10" s="95" t="e">
        <f t="shared" si="6"/>
        <v>#DIV/0!</v>
      </c>
      <c r="AJ10" s="65">
        <f t="shared" si="7"/>
        <v>0</v>
      </c>
      <c r="AK10" s="60" t="s">
        <v>8</v>
      </c>
      <c r="AL10" s="21">
        <f t="shared" si="8"/>
        <v>0</v>
      </c>
      <c r="AM10" s="23" t="e">
        <f t="shared" si="9"/>
        <v>#DIV/0!</v>
      </c>
      <c r="AN10" s="95" t="e">
        <f t="shared" si="10"/>
        <v>#DIV/0!</v>
      </c>
      <c r="AO10" s="65">
        <f t="shared" si="11"/>
        <v>0</v>
      </c>
      <c r="AP10" s="60" t="s">
        <v>8</v>
      </c>
      <c r="AQ10" s="21">
        <f t="shared" si="12"/>
        <v>0</v>
      </c>
      <c r="AR10" s="23" t="e">
        <f t="shared" si="13"/>
        <v>#DIV/0!</v>
      </c>
      <c r="AS10" s="65">
        <f t="shared" si="14"/>
        <v>0</v>
      </c>
      <c r="AT10" s="60" t="s">
        <v>8</v>
      </c>
      <c r="AU10" s="21">
        <f t="shared" si="15"/>
        <v>0</v>
      </c>
      <c r="AV10" s="106" t="e">
        <f t="shared" si="16"/>
        <v>#DIV/0!</v>
      </c>
    </row>
    <row r="11" spans="1:48" s="1" customFormat="1" ht="21" customHeight="1">
      <c r="A11" s="15" t="s">
        <v>4</v>
      </c>
      <c r="B11" s="24">
        <f>SUM(B5:B10)</f>
        <v>2</v>
      </c>
      <c r="C11" s="25">
        <f>SUM(C5:C10)</f>
        <v>2</v>
      </c>
      <c r="D11" s="25">
        <f aca="true" t="shared" si="17" ref="D11:AD11">SUM(D5:D10)</f>
        <v>2</v>
      </c>
      <c r="E11" s="25">
        <f t="shared" si="17"/>
        <v>2.5</v>
      </c>
      <c r="F11" s="25">
        <f t="shared" si="17"/>
        <v>4</v>
      </c>
      <c r="G11" s="25">
        <f t="shared" si="17"/>
        <v>4</v>
      </c>
      <c r="H11" s="25">
        <f t="shared" si="17"/>
        <v>2.5</v>
      </c>
      <c r="I11" s="25">
        <f t="shared" si="17"/>
        <v>1.5</v>
      </c>
      <c r="J11" s="25">
        <f t="shared" si="17"/>
        <v>2</v>
      </c>
      <c r="K11" s="25">
        <f t="shared" si="17"/>
        <v>3.5</v>
      </c>
      <c r="L11" s="25">
        <f t="shared" si="17"/>
        <v>1.5</v>
      </c>
      <c r="M11" s="25">
        <f t="shared" si="17"/>
        <v>2.5</v>
      </c>
      <c r="N11" s="25">
        <f t="shared" si="17"/>
        <v>3</v>
      </c>
      <c r="O11" s="25">
        <f t="shared" si="17"/>
        <v>3</v>
      </c>
      <c r="P11" s="25">
        <f t="shared" si="17"/>
        <v>4</v>
      </c>
      <c r="Q11" s="18">
        <f t="shared" si="17"/>
        <v>1</v>
      </c>
      <c r="R11" s="25">
        <f t="shared" si="17"/>
        <v>2.5</v>
      </c>
      <c r="S11" s="25">
        <f t="shared" si="17"/>
        <v>1.5</v>
      </c>
      <c r="T11" s="25">
        <f t="shared" si="17"/>
        <v>2.5</v>
      </c>
      <c r="U11" s="25">
        <f t="shared" si="17"/>
        <v>2</v>
      </c>
      <c r="V11" s="25">
        <f t="shared" si="17"/>
        <v>2</v>
      </c>
      <c r="W11" s="25">
        <f t="shared" si="17"/>
        <v>4</v>
      </c>
      <c r="X11" s="25">
        <f t="shared" si="17"/>
        <v>0</v>
      </c>
      <c r="Y11" s="25">
        <f t="shared" si="17"/>
        <v>4</v>
      </c>
      <c r="Z11" s="25">
        <f t="shared" si="17"/>
        <v>1.5</v>
      </c>
      <c r="AA11" s="25">
        <f t="shared" si="17"/>
        <v>2.5</v>
      </c>
      <c r="AB11" s="25">
        <f t="shared" si="17"/>
        <v>2.5</v>
      </c>
      <c r="AC11" s="25">
        <f t="shared" si="17"/>
        <v>3</v>
      </c>
      <c r="AD11" s="26">
        <f t="shared" si="17"/>
        <v>2.5</v>
      </c>
      <c r="AE11" s="85"/>
      <c r="AF11" s="86"/>
      <c r="AG11" s="86"/>
      <c r="AH11" s="87"/>
      <c r="AI11" s="86"/>
      <c r="AJ11" s="88"/>
      <c r="AK11" s="86"/>
      <c r="AL11" s="86"/>
      <c r="AM11" s="87"/>
      <c r="AN11" s="86"/>
      <c r="AO11" s="88"/>
      <c r="AP11" s="86"/>
      <c r="AQ11" s="86"/>
      <c r="AR11" s="87"/>
      <c r="AS11" s="88"/>
      <c r="AT11" s="86"/>
      <c r="AU11" s="86"/>
      <c r="AV11" s="107"/>
    </row>
    <row r="12" spans="1:48" s="1" customFormat="1" ht="21" customHeight="1">
      <c r="A12" s="20" t="s">
        <v>6</v>
      </c>
      <c r="B12" s="27">
        <f>B11</f>
        <v>2</v>
      </c>
      <c r="C12" s="28">
        <f>C11+B12</f>
        <v>4</v>
      </c>
      <c r="D12" s="28">
        <f aca="true" t="shared" si="18" ref="D12:AD12">D11+C12</f>
        <v>6</v>
      </c>
      <c r="E12" s="28">
        <f t="shared" si="18"/>
        <v>8.5</v>
      </c>
      <c r="F12" s="28">
        <f t="shared" si="18"/>
        <v>12.5</v>
      </c>
      <c r="G12" s="28">
        <f t="shared" si="18"/>
        <v>16.5</v>
      </c>
      <c r="H12" s="28">
        <f t="shared" si="18"/>
        <v>19</v>
      </c>
      <c r="I12" s="28">
        <f t="shared" si="18"/>
        <v>20.5</v>
      </c>
      <c r="J12" s="28">
        <f t="shared" si="18"/>
        <v>22.5</v>
      </c>
      <c r="K12" s="28">
        <f t="shared" si="18"/>
        <v>26</v>
      </c>
      <c r="L12" s="28">
        <f t="shared" si="18"/>
        <v>27.5</v>
      </c>
      <c r="M12" s="28">
        <f t="shared" si="18"/>
        <v>30</v>
      </c>
      <c r="N12" s="28">
        <f t="shared" si="18"/>
        <v>33</v>
      </c>
      <c r="O12" s="28">
        <f t="shared" si="18"/>
        <v>36</v>
      </c>
      <c r="P12" s="28">
        <f t="shared" si="18"/>
        <v>40</v>
      </c>
      <c r="Q12" s="22">
        <f t="shared" si="18"/>
        <v>41</v>
      </c>
      <c r="R12" s="28">
        <f t="shared" si="18"/>
        <v>43.5</v>
      </c>
      <c r="S12" s="28">
        <f t="shared" si="18"/>
        <v>45</v>
      </c>
      <c r="T12" s="28">
        <f t="shared" si="18"/>
        <v>47.5</v>
      </c>
      <c r="U12" s="28">
        <f t="shared" si="18"/>
        <v>49.5</v>
      </c>
      <c r="V12" s="28">
        <f t="shared" si="18"/>
        <v>51.5</v>
      </c>
      <c r="W12" s="28">
        <f t="shared" si="18"/>
        <v>55.5</v>
      </c>
      <c r="X12" s="28">
        <f t="shared" si="18"/>
        <v>55.5</v>
      </c>
      <c r="Y12" s="28">
        <f t="shared" si="18"/>
        <v>59.5</v>
      </c>
      <c r="Z12" s="28">
        <f t="shared" si="18"/>
        <v>61</v>
      </c>
      <c r="AA12" s="28">
        <f t="shared" si="18"/>
        <v>63.5</v>
      </c>
      <c r="AB12" s="28">
        <f t="shared" si="18"/>
        <v>66</v>
      </c>
      <c r="AC12" s="28">
        <f t="shared" si="18"/>
        <v>69</v>
      </c>
      <c r="AD12" s="29">
        <f t="shared" si="18"/>
        <v>71.5</v>
      </c>
      <c r="AE12" s="89"/>
      <c r="AF12" s="83"/>
      <c r="AG12" s="83"/>
      <c r="AH12" s="84"/>
      <c r="AI12" s="83"/>
      <c r="AJ12" s="82"/>
      <c r="AK12" s="83"/>
      <c r="AL12" s="83"/>
      <c r="AM12" s="84"/>
      <c r="AN12" s="83"/>
      <c r="AO12" s="82"/>
      <c r="AP12" s="83"/>
      <c r="AQ12" s="83"/>
      <c r="AR12" s="84"/>
      <c r="AS12" s="82"/>
      <c r="AT12" s="83"/>
      <c r="AU12" s="83"/>
      <c r="AV12" s="108"/>
    </row>
    <row r="13" spans="1:48" s="1" customFormat="1" ht="21" customHeight="1">
      <c r="A13" s="15" t="s">
        <v>5</v>
      </c>
      <c r="B13" s="30">
        <f>IF(B11=2,1,IF(B11&gt;2,2,0))</f>
        <v>1</v>
      </c>
      <c r="C13" s="31">
        <f>IF(C11=2,1,IF(C11&gt;2,2,0))</f>
        <v>1</v>
      </c>
      <c r="D13" s="31">
        <f aca="true" t="shared" si="19" ref="D13:AD13">IF(D11=2,1,IF(D11&gt;2,2,0))</f>
        <v>1</v>
      </c>
      <c r="E13" s="31">
        <f t="shared" si="19"/>
        <v>2</v>
      </c>
      <c r="F13" s="31">
        <f t="shared" si="19"/>
        <v>2</v>
      </c>
      <c r="G13" s="31">
        <f t="shared" si="19"/>
        <v>2</v>
      </c>
      <c r="H13" s="31">
        <f t="shared" si="19"/>
        <v>2</v>
      </c>
      <c r="I13" s="31">
        <f t="shared" si="19"/>
        <v>0</v>
      </c>
      <c r="J13" s="31">
        <f t="shared" si="19"/>
        <v>1</v>
      </c>
      <c r="K13" s="31">
        <f t="shared" si="19"/>
        <v>2</v>
      </c>
      <c r="L13" s="31">
        <f t="shared" si="19"/>
        <v>0</v>
      </c>
      <c r="M13" s="31">
        <f t="shared" si="19"/>
        <v>2</v>
      </c>
      <c r="N13" s="31">
        <f t="shared" si="19"/>
        <v>2</v>
      </c>
      <c r="O13" s="31">
        <f t="shared" si="19"/>
        <v>2</v>
      </c>
      <c r="P13" s="31">
        <f t="shared" si="19"/>
        <v>2</v>
      </c>
      <c r="Q13" s="32">
        <f t="shared" si="19"/>
        <v>0</v>
      </c>
      <c r="R13" s="31">
        <f t="shared" si="19"/>
        <v>2</v>
      </c>
      <c r="S13" s="31">
        <f t="shared" si="19"/>
        <v>0</v>
      </c>
      <c r="T13" s="31">
        <f t="shared" si="19"/>
        <v>2</v>
      </c>
      <c r="U13" s="31">
        <f t="shared" si="19"/>
        <v>1</v>
      </c>
      <c r="V13" s="31">
        <f t="shared" si="19"/>
        <v>1</v>
      </c>
      <c r="W13" s="31">
        <f t="shared" si="19"/>
        <v>2</v>
      </c>
      <c r="X13" s="31">
        <f t="shared" si="19"/>
        <v>0</v>
      </c>
      <c r="Y13" s="31">
        <f t="shared" si="19"/>
        <v>2</v>
      </c>
      <c r="Z13" s="31">
        <f t="shared" si="19"/>
        <v>0</v>
      </c>
      <c r="AA13" s="31">
        <f t="shared" si="19"/>
        <v>2</v>
      </c>
      <c r="AB13" s="31">
        <f t="shared" si="19"/>
        <v>2</v>
      </c>
      <c r="AC13" s="31">
        <f t="shared" si="19"/>
        <v>2</v>
      </c>
      <c r="AD13" s="33">
        <f t="shared" si="19"/>
        <v>2</v>
      </c>
      <c r="AE13" s="89"/>
      <c r="AF13" s="83"/>
      <c r="AG13" s="83"/>
      <c r="AH13" s="84"/>
      <c r="AI13" s="83"/>
      <c r="AJ13" s="82"/>
      <c r="AK13" s="83"/>
      <c r="AL13" s="83"/>
      <c r="AM13" s="84"/>
      <c r="AN13" s="83"/>
      <c r="AO13" s="82"/>
      <c r="AP13" s="83"/>
      <c r="AQ13" s="83"/>
      <c r="AR13" s="84"/>
      <c r="AS13" s="82"/>
      <c r="AT13" s="83"/>
      <c r="AU13" s="83"/>
      <c r="AV13" s="108"/>
    </row>
    <row r="14" spans="1:48" s="48" customFormat="1" ht="21" customHeight="1">
      <c r="A14" s="49" t="s">
        <v>7</v>
      </c>
      <c r="B14" s="34">
        <f>B13</f>
        <v>1</v>
      </c>
      <c r="C14" s="35">
        <f>C13+B14</f>
        <v>2</v>
      </c>
      <c r="D14" s="35">
        <f aca="true" t="shared" si="20" ref="D14:AD14">D13+C14</f>
        <v>3</v>
      </c>
      <c r="E14" s="35">
        <f t="shared" si="20"/>
        <v>5</v>
      </c>
      <c r="F14" s="35">
        <f t="shared" si="20"/>
        <v>7</v>
      </c>
      <c r="G14" s="35">
        <f t="shared" si="20"/>
        <v>9</v>
      </c>
      <c r="H14" s="35">
        <f t="shared" si="20"/>
        <v>11</v>
      </c>
      <c r="I14" s="35">
        <f t="shared" si="20"/>
        <v>11</v>
      </c>
      <c r="J14" s="35">
        <f t="shared" si="20"/>
        <v>12</v>
      </c>
      <c r="K14" s="35">
        <f t="shared" si="20"/>
        <v>14</v>
      </c>
      <c r="L14" s="35">
        <f t="shared" si="20"/>
        <v>14</v>
      </c>
      <c r="M14" s="35">
        <f t="shared" si="20"/>
        <v>16</v>
      </c>
      <c r="N14" s="35">
        <f t="shared" si="20"/>
        <v>18</v>
      </c>
      <c r="O14" s="35">
        <f t="shared" si="20"/>
        <v>20</v>
      </c>
      <c r="P14" s="35">
        <f t="shared" si="20"/>
        <v>22</v>
      </c>
      <c r="Q14" s="36">
        <f t="shared" si="20"/>
        <v>22</v>
      </c>
      <c r="R14" s="35">
        <f t="shared" si="20"/>
        <v>24</v>
      </c>
      <c r="S14" s="35">
        <f t="shared" si="20"/>
        <v>24</v>
      </c>
      <c r="T14" s="35">
        <f t="shared" si="20"/>
        <v>26</v>
      </c>
      <c r="U14" s="35">
        <f t="shared" si="20"/>
        <v>27</v>
      </c>
      <c r="V14" s="35">
        <f t="shared" si="20"/>
        <v>28</v>
      </c>
      <c r="W14" s="35">
        <f t="shared" si="20"/>
        <v>30</v>
      </c>
      <c r="X14" s="35">
        <f t="shared" si="20"/>
        <v>30</v>
      </c>
      <c r="Y14" s="35">
        <f t="shared" si="20"/>
        <v>32</v>
      </c>
      <c r="Z14" s="35">
        <f t="shared" si="20"/>
        <v>32</v>
      </c>
      <c r="AA14" s="35">
        <f t="shared" si="20"/>
        <v>34</v>
      </c>
      <c r="AB14" s="35">
        <f t="shared" si="20"/>
        <v>36</v>
      </c>
      <c r="AC14" s="35">
        <f t="shared" si="20"/>
        <v>38</v>
      </c>
      <c r="AD14" s="37">
        <f t="shared" si="20"/>
        <v>40</v>
      </c>
      <c r="AE14" s="90"/>
      <c r="AF14" s="91"/>
      <c r="AG14" s="91"/>
      <c r="AH14" s="92"/>
      <c r="AI14" s="91"/>
      <c r="AJ14" s="91"/>
      <c r="AK14" s="91"/>
      <c r="AL14" s="91"/>
      <c r="AM14" s="92"/>
      <c r="AN14" s="91"/>
      <c r="AO14" s="91"/>
      <c r="AP14" s="91"/>
      <c r="AQ14" s="91"/>
      <c r="AR14" s="92"/>
      <c r="AS14" s="91"/>
      <c r="AT14" s="91"/>
      <c r="AU14" s="91"/>
      <c r="AV14" s="109"/>
    </row>
    <row r="17" spans="1:48" s="77" customFormat="1" ht="12.75" hidden="1">
      <c r="A17" s="76" t="s">
        <v>19</v>
      </c>
      <c r="Q17" s="78"/>
      <c r="AE17" s="79"/>
      <c r="AF17" s="80"/>
      <c r="AG17" s="78"/>
      <c r="AH17" s="81"/>
      <c r="AI17" s="78"/>
      <c r="AJ17" s="79"/>
      <c r="AK17" s="80"/>
      <c r="AL17" s="78"/>
      <c r="AM17" s="81"/>
      <c r="AN17" s="78"/>
      <c r="AO17" s="79"/>
      <c r="AP17" s="80"/>
      <c r="AQ17" s="78"/>
      <c r="AR17" s="81"/>
      <c r="AS17" s="79"/>
      <c r="AT17" s="80"/>
      <c r="AU17" s="78"/>
      <c r="AV17" s="81"/>
    </row>
    <row r="18" spans="1:30" ht="12.75" hidden="1">
      <c r="A18" t="str">
        <f aca="true" t="shared" si="21" ref="A18:A23">A5</f>
        <v>Michael Kopylov</v>
      </c>
      <c r="B18">
        <f aca="true" t="shared" si="22" ref="B18:B23">IF(ISNUMBER(B5)=TRUE,1,0)</f>
        <v>1</v>
      </c>
      <c r="C18">
        <f aca="true" t="shared" si="23" ref="C18:AD23">IF(ISNUMBER(C5)=TRUE,1,0)</f>
        <v>1</v>
      </c>
      <c r="D18">
        <f t="shared" si="23"/>
        <v>1</v>
      </c>
      <c r="E18">
        <f t="shared" si="23"/>
        <v>1</v>
      </c>
      <c r="F18">
        <f t="shared" si="23"/>
        <v>1</v>
      </c>
      <c r="G18">
        <f t="shared" si="23"/>
        <v>1</v>
      </c>
      <c r="H18">
        <f t="shared" si="23"/>
        <v>1</v>
      </c>
      <c r="I18">
        <f t="shared" si="23"/>
        <v>1</v>
      </c>
      <c r="J18">
        <f t="shared" si="23"/>
        <v>1</v>
      </c>
      <c r="K18">
        <f t="shared" si="23"/>
        <v>1</v>
      </c>
      <c r="L18">
        <f t="shared" si="23"/>
        <v>1</v>
      </c>
      <c r="M18">
        <f t="shared" si="23"/>
        <v>1</v>
      </c>
      <c r="N18">
        <f t="shared" si="23"/>
        <v>1</v>
      </c>
      <c r="O18">
        <f t="shared" si="23"/>
        <v>1</v>
      </c>
      <c r="P18">
        <f t="shared" si="23"/>
        <v>1</v>
      </c>
      <c r="Q18">
        <f t="shared" si="23"/>
        <v>1</v>
      </c>
      <c r="R18">
        <f t="shared" si="23"/>
        <v>1</v>
      </c>
      <c r="S18">
        <f t="shared" si="23"/>
        <v>1</v>
      </c>
      <c r="T18">
        <f t="shared" si="23"/>
        <v>1</v>
      </c>
      <c r="U18">
        <f t="shared" si="23"/>
        <v>1</v>
      </c>
      <c r="V18">
        <f t="shared" si="23"/>
        <v>1</v>
      </c>
      <c r="W18">
        <f t="shared" si="23"/>
        <v>1</v>
      </c>
      <c r="X18">
        <f t="shared" si="23"/>
        <v>0</v>
      </c>
      <c r="Y18">
        <f t="shared" si="23"/>
        <v>1</v>
      </c>
      <c r="Z18">
        <f t="shared" si="23"/>
        <v>1</v>
      </c>
      <c r="AA18">
        <f t="shared" si="23"/>
        <v>1</v>
      </c>
      <c r="AB18">
        <f t="shared" si="23"/>
        <v>0</v>
      </c>
      <c r="AC18">
        <f t="shared" si="23"/>
        <v>1</v>
      </c>
      <c r="AD18">
        <f t="shared" si="23"/>
        <v>1</v>
      </c>
    </row>
    <row r="19" spans="1:30" ht="12.75" hidden="1">
      <c r="A19" t="str">
        <f t="shared" si="21"/>
        <v>Marta Michna</v>
      </c>
      <c r="B19">
        <f t="shared" si="22"/>
        <v>0</v>
      </c>
      <c r="C19">
        <f aca="true" t="shared" si="24" ref="C19:Q19">IF(ISNUMBER(C6)=TRUE,1,0)</f>
        <v>0</v>
      </c>
      <c r="D19">
        <f t="shared" si="24"/>
        <v>0</v>
      </c>
      <c r="E19">
        <f t="shared" si="24"/>
        <v>0</v>
      </c>
      <c r="F19">
        <f t="shared" si="24"/>
        <v>0</v>
      </c>
      <c r="G19">
        <f t="shared" si="24"/>
        <v>0</v>
      </c>
      <c r="H19">
        <f t="shared" si="24"/>
        <v>0</v>
      </c>
      <c r="I19">
        <f t="shared" si="24"/>
        <v>0</v>
      </c>
      <c r="J19">
        <f t="shared" si="24"/>
        <v>0</v>
      </c>
      <c r="K19">
        <f t="shared" si="24"/>
        <v>0</v>
      </c>
      <c r="L19">
        <f t="shared" si="24"/>
        <v>0</v>
      </c>
      <c r="M19">
        <f t="shared" si="24"/>
        <v>1</v>
      </c>
      <c r="N19">
        <f t="shared" si="24"/>
        <v>1</v>
      </c>
      <c r="O19">
        <f t="shared" si="24"/>
        <v>1</v>
      </c>
      <c r="P19">
        <f t="shared" si="24"/>
        <v>1</v>
      </c>
      <c r="Q19">
        <f t="shared" si="24"/>
        <v>1</v>
      </c>
      <c r="R19">
        <f t="shared" si="23"/>
        <v>1</v>
      </c>
      <c r="S19">
        <f t="shared" si="23"/>
        <v>1</v>
      </c>
      <c r="T19">
        <f t="shared" si="23"/>
        <v>1</v>
      </c>
      <c r="U19">
        <f t="shared" si="23"/>
        <v>0</v>
      </c>
      <c r="V19">
        <f t="shared" si="23"/>
        <v>0</v>
      </c>
      <c r="W19">
        <f t="shared" si="23"/>
        <v>0</v>
      </c>
      <c r="X19">
        <f t="shared" si="23"/>
        <v>0</v>
      </c>
      <c r="Y19">
        <f t="shared" si="23"/>
        <v>0</v>
      </c>
      <c r="Z19">
        <f t="shared" si="23"/>
        <v>1</v>
      </c>
      <c r="AA19">
        <f t="shared" si="23"/>
        <v>1</v>
      </c>
      <c r="AB19">
        <f t="shared" si="23"/>
        <v>1</v>
      </c>
      <c r="AC19">
        <f t="shared" si="23"/>
        <v>0</v>
      </c>
      <c r="AD19">
        <f t="shared" si="23"/>
        <v>1</v>
      </c>
    </row>
    <row r="20" spans="1:30" ht="12.75" hidden="1">
      <c r="A20" t="str">
        <f t="shared" si="21"/>
        <v>Aljoscha Feuerstack</v>
      </c>
      <c r="B20">
        <f t="shared" si="22"/>
        <v>1</v>
      </c>
      <c r="C20">
        <f t="shared" si="23"/>
        <v>1</v>
      </c>
      <c r="D20">
        <f t="shared" si="23"/>
        <v>1</v>
      </c>
      <c r="E20">
        <f t="shared" si="23"/>
        <v>1</v>
      </c>
      <c r="F20">
        <f t="shared" si="23"/>
        <v>1</v>
      </c>
      <c r="G20">
        <f t="shared" si="23"/>
        <v>1</v>
      </c>
      <c r="H20">
        <f t="shared" si="23"/>
        <v>1</v>
      </c>
      <c r="I20">
        <f t="shared" si="23"/>
        <v>1</v>
      </c>
      <c r="J20">
        <f t="shared" si="23"/>
        <v>1</v>
      </c>
      <c r="K20">
        <f t="shared" si="23"/>
        <v>1</v>
      </c>
      <c r="L20">
        <f t="shared" si="23"/>
        <v>1</v>
      </c>
      <c r="M20">
        <f t="shared" si="23"/>
        <v>1</v>
      </c>
      <c r="N20">
        <f t="shared" si="23"/>
        <v>1</v>
      </c>
      <c r="O20">
        <f t="shared" si="23"/>
        <v>1</v>
      </c>
      <c r="P20">
        <f t="shared" si="23"/>
        <v>1</v>
      </c>
      <c r="Q20">
        <f t="shared" si="23"/>
        <v>1</v>
      </c>
      <c r="R20">
        <f t="shared" si="23"/>
        <v>1</v>
      </c>
      <c r="S20">
        <f t="shared" si="23"/>
        <v>1</v>
      </c>
      <c r="T20">
        <f t="shared" si="23"/>
        <v>1</v>
      </c>
      <c r="U20">
        <f t="shared" si="23"/>
        <v>1</v>
      </c>
      <c r="V20">
        <f t="shared" si="23"/>
        <v>1</v>
      </c>
      <c r="W20">
        <f t="shared" si="23"/>
        <v>1</v>
      </c>
      <c r="X20">
        <f t="shared" si="23"/>
        <v>0</v>
      </c>
      <c r="Y20">
        <f t="shared" si="23"/>
        <v>1</v>
      </c>
      <c r="Z20">
        <f t="shared" si="23"/>
        <v>1</v>
      </c>
      <c r="AA20">
        <f t="shared" si="23"/>
        <v>1</v>
      </c>
      <c r="AB20">
        <f t="shared" si="23"/>
        <v>1</v>
      </c>
      <c r="AC20">
        <f t="shared" si="23"/>
        <v>1</v>
      </c>
      <c r="AD20">
        <f t="shared" si="23"/>
        <v>0</v>
      </c>
    </row>
    <row r="21" spans="1:30" ht="12.75" hidden="1">
      <c r="A21" t="str">
        <f t="shared" si="21"/>
        <v>Oliver Zierke</v>
      </c>
      <c r="B21">
        <f t="shared" si="22"/>
        <v>1</v>
      </c>
      <c r="C21">
        <f t="shared" si="23"/>
        <v>1</v>
      </c>
      <c r="D21">
        <f t="shared" si="23"/>
        <v>1</v>
      </c>
      <c r="E21">
        <f t="shared" si="23"/>
        <v>1</v>
      </c>
      <c r="F21">
        <f t="shared" si="23"/>
        <v>1</v>
      </c>
      <c r="G21">
        <f t="shared" si="23"/>
        <v>1</v>
      </c>
      <c r="H21">
        <f t="shared" si="23"/>
        <v>1</v>
      </c>
      <c r="I21">
        <f t="shared" si="23"/>
        <v>1</v>
      </c>
      <c r="J21">
        <f t="shared" si="23"/>
        <v>1</v>
      </c>
      <c r="K21">
        <f t="shared" si="23"/>
        <v>1</v>
      </c>
      <c r="L21">
        <f t="shared" si="23"/>
        <v>1</v>
      </c>
      <c r="M21">
        <f t="shared" si="23"/>
        <v>1</v>
      </c>
      <c r="N21">
        <f t="shared" si="23"/>
        <v>1</v>
      </c>
      <c r="O21">
        <f t="shared" si="23"/>
        <v>1</v>
      </c>
      <c r="P21">
        <f t="shared" si="23"/>
        <v>0</v>
      </c>
      <c r="Q21">
        <f t="shared" si="23"/>
        <v>0</v>
      </c>
      <c r="R21">
        <f t="shared" si="23"/>
        <v>0</v>
      </c>
      <c r="S21">
        <f t="shared" si="23"/>
        <v>0</v>
      </c>
      <c r="T21">
        <f t="shared" si="23"/>
        <v>0</v>
      </c>
      <c r="U21">
        <f t="shared" si="23"/>
        <v>1</v>
      </c>
      <c r="V21">
        <f t="shared" si="23"/>
        <v>1</v>
      </c>
      <c r="W21">
        <f t="shared" si="23"/>
        <v>1</v>
      </c>
      <c r="X21">
        <f t="shared" si="23"/>
        <v>0</v>
      </c>
      <c r="Y21">
        <f t="shared" si="23"/>
        <v>1</v>
      </c>
      <c r="Z21">
        <f t="shared" si="23"/>
        <v>0</v>
      </c>
      <c r="AA21">
        <f t="shared" si="23"/>
        <v>0</v>
      </c>
      <c r="AB21">
        <f t="shared" si="23"/>
        <v>1</v>
      </c>
      <c r="AC21">
        <f t="shared" si="23"/>
        <v>1</v>
      </c>
      <c r="AD21">
        <f t="shared" si="23"/>
        <v>1</v>
      </c>
    </row>
    <row r="22" spans="1:30" ht="12.75" hidden="1">
      <c r="A22" t="str">
        <f t="shared" si="21"/>
        <v>Christian Michna</v>
      </c>
      <c r="B22">
        <f t="shared" si="22"/>
        <v>1</v>
      </c>
      <c r="C22">
        <f t="shared" si="23"/>
        <v>1</v>
      </c>
      <c r="D22">
        <f t="shared" si="23"/>
        <v>1</v>
      </c>
      <c r="E22">
        <f t="shared" si="23"/>
        <v>1</v>
      </c>
      <c r="F22">
        <f t="shared" si="23"/>
        <v>1</v>
      </c>
      <c r="G22">
        <f t="shared" si="23"/>
        <v>1</v>
      </c>
      <c r="H22">
        <f t="shared" si="23"/>
        <v>1</v>
      </c>
      <c r="I22">
        <f t="shared" si="23"/>
        <v>1</v>
      </c>
      <c r="J22">
        <f t="shared" si="23"/>
        <v>1</v>
      </c>
      <c r="K22">
        <f t="shared" si="23"/>
        <v>1</v>
      </c>
      <c r="L22">
        <f t="shared" si="23"/>
        <v>1</v>
      </c>
      <c r="M22">
        <f t="shared" si="23"/>
        <v>0</v>
      </c>
      <c r="N22">
        <f t="shared" si="23"/>
        <v>0</v>
      </c>
      <c r="O22">
        <f t="shared" si="23"/>
        <v>0</v>
      </c>
      <c r="P22">
        <f t="shared" si="23"/>
        <v>1</v>
      </c>
      <c r="Q22">
        <f t="shared" si="23"/>
        <v>1</v>
      </c>
      <c r="R22">
        <f t="shared" si="23"/>
        <v>1</v>
      </c>
      <c r="S22">
        <f t="shared" si="23"/>
        <v>1</v>
      </c>
      <c r="T22">
        <f t="shared" si="23"/>
        <v>1</v>
      </c>
      <c r="U22">
        <f t="shared" si="23"/>
        <v>1</v>
      </c>
      <c r="V22">
        <f t="shared" si="23"/>
        <v>1</v>
      </c>
      <c r="W22">
        <f t="shared" si="23"/>
        <v>1</v>
      </c>
      <c r="X22">
        <f t="shared" si="23"/>
        <v>0</v>
      </c>
      <c r="Y22">
        <f t="shared" si="23"/>
        <v>1</v>
      </c>
      <c r="Z22">
        <f t="shared" si="23"/>
        <v>1</v>
      </c>
      <c r="AA22">
        <f t="shared" si="23"/>
        <v>1</v>
      </c>
      <c r="AB22">
        <f t="shared" si="23"/>
        <v>1</v>
      </c>
      <c r="AC22">
        <f t="shared" si="23"/>
        <v>1</v>
      </c>
      <c r="AD22">
        <f t="shared" si="23"/>
        <v>1</v>
      </c>
    </row>
    <row r="23" spans="1:30" ht="12.75" hidden="1">
      <c r="A23">
        <f t="shared" si="21"/>
        <v>0</v>
      </c>
      <c r="B23">
        <f t="shared" si="22"/>
        <v>0</v>
      </c>
      <c r="C23">
        <f t="shared" si="23"/>
        <v>0</v>
      </c>
      <c r="D23">
        <f t="shared" si="23"/>
        <v>0</v>
      </c>
      <c r="E23">
        <f t="shared" si="23"/>
        <v>0</v>
      </c>
      <c r="F23">
        <f t="shared" si="23"/>
        <v>0</v>
      </c>
      <c r="G23">
        <f t="shared" si="23"/>
        <v>0</v>
      </c>
      <c r="H23">
        <f t="shared" si="23"/>
        <v>0</v>
      </c>
      <c r="I23">
        <f t="shared" si="23"/>
        <v>0</v>
      </c>
      <c r="J23">
        <f t="shared" si="23"/>
        <v>0</v>
      </c>
      <c r="K23">
        <f t="shared" si="23"/>
        <v>0</v>
      </c>
      <c r="L23">
        <f t="shared" si="23"/>
        <v>0</v>
      </c>
      <c r="M23">
        <f t="shared" si="23"/>
        <v>0</v>
      </c>
      <c r="N23">
        <f t="shared" si="23"/>
        <v>0</v>
      </c>
      <c r="O23">
        <f t="shared" si="23"/>
        <v>0</v>
      </c>
      <c r="P23">
        <f t="shared" si="23"/>
        <v>0</v>
      </c>
      <c r="Q23">
        <f t="shared" si="23"/>
        <v>0</v>
      </c>
      <c r="R23">
        <f t="shared" si="23"/>
        <v>0</v>
      </c>
      <c r="S23">
        <f t="shared" si="23"/>
        <v>0</v>
      </c>
      <c r="T23">
        <f t="shared" si="23"/>
        <v>0</v>
      </c>
      <c r="U23">
        <f t="shared" si="23"/>
        <v>0</v>
      </c>
      <c r="V23">
        <f t="shared" si="23"/>
        <v>0</v>
      </c>
      <c r="W23">
        <f t="shared" si="23"/>
        <v>0</v>
      </c>
      <c r="X23">
        <f t="shared" si="23"/>
        <v>0</v>
      </c>
      <c r="Y23">
        <f t="shared" si="23"/>
        <v>0</v>
      </c>
      <c r="Z23">
        <f t="shared" si="23"/>
        <v>0</v>
      </c>
      <c r="AA23">
        <f t="shared" si="23"/>
        <v>0</v>
      </c>
      <c r="AB23">
        <f t="shared" si="23"/>
        <v>0</v>
      </c>
      <c r="AC23">
        <f t="shared" si="23"/>
        <v>0</v>
      </c>
      <c r="AD23">
        <f t="shared" si="23"/>
        <v>0</v>
      </c>
    </row>
    <row r="24" ht="12.75" hidden="1"/>
    <row r="25" ht="12.75" hidden="1">
      <c r="A25" t="s">
        <v>20</v>
      </c>
    </row>
    <row r="26" spans="1:30" ht="12.75" hidden="1">
      <c r="A26" t="str">
        <f aca="true" t="shared" si="25" ref="A26:A31">A5</f>
        <v>Michael Kopylov</v>
      </c>
      <c r="B26">
        <f aca="true" t="shared" si="26" ref="B26:B31">IF(AND(B5=1,OR(B$11=3,B$11=2.5,B$11=2)),1,IF(AND(B5=0.5,OR(B$11=1.5,B$11=2.5,B$11=2)),1,IF(AND(B5=0,OR(B$11=1.5,B$11=1,B$11=2)),1,0)))*B18</f>
        <v>1</v>
      </c>
      <c r="C26">
        <f aca="true" t="shared" si="27" ref="C26:AD31">IF(AND(C5=1,OR(C$11=3,C$11=2.5,C$11=2)),1,IF(AND(C5=0.5,OR(C$11=1.5,C$11=2.5,C$11=2)),1,IF(AND(C5=0,OR(C$11=1.5,C$11=1,C$11=2)),1,0)))*C18</f>
        <v>1</v>
      </c>
      <c r="D26">
        <f t="shared" si="27"/>
        <v>1</v>
      </c>
      <c r="E26">
        <f t="shared" si="27"/>
        <v>0</v>
      </c>
      <c r="F26">
        <f t="shared" si="27"/>
        <v>0</v>
      </c>
      <c r="G26">
        <f t="shared" si="27"/>
        <v>0</v>
      </c>
      <c r="H26">
        <f t="shared" si="27"/>
        <v>1</v>
      </c>
      <c r="I26">
        <f t="shared" si="27"/>
        <v>1</v>
      </c>
      <c r="J26">
        <f t="shared" si="27"/>
        <v>1</v>
      </c>
      <c r="K26">
        <f t="shared" si="27"/>
        <v>0</v>
      </c>
      <c r="L26">
        <f t="shared" si="27"/>
        <v>1</v>
      </c>
      <c r="M26">
        <f t="shared" si="27"/>
        <v>1</v>
      </c>
      <c r="N26">
        <f t="shared" si="27"/>
        <v>1</v>
      </c>
      <c r="O26">
        <f t="shared" si="27"/>
        <v>1</v>
      </c>
      <c r="P26">
        <f t="shared" si="27"/>
        <v>0</v>
      </c>
      <c r="Q26">
        <f t="shared" si="27"/>
        <v>0</v>
      </c>
      <c r="R26">
        <f t="shared" si="27"/>
        <v>1</v>
      </c>
      <c r="S26">
        <f t="shared" si="27"/>
        <v>1</v>
      </c>
      <c r="T26">
        <f t="shared" si="27"/>
        <v>1</v>
      </c>
      <c r="U26">
        <f t="shared" si="27"/>
        <v>1</v>
      </c>
      <c r="V26">
        <f t="shared" si="27"/>
        <v>1</v>
      </c>
      <c r="W26">
        <f t="shared" si="27"/>
        <v>0</v>
      </c>
      <c r="X26">
        <f t="shared" si="27"/>
        <v>0</v>
      </c>
      <c r="Y26">
        <f t="shared" si="27"/>
        <v>0</v>
      </c>
      <c r="Z26">
        <f t="shared" si="27"/>
        <v>0</v>
      </c>
      <c r="AA26">
        <f t="shared" si="27"/>
        <v>0</v>
      </c>
      <c r="AB26">
        <f t="shared" si="27"/>
        <v>0</v>
      </c>
      <c r="AC26">
        <f t="shared" si="27"/>
        <v>1</v>
      </c>
      <c r="AD26">
        <f t="shared" si="27"/>
        <v>0</v>
      </c>
    </row>
    <row r="27" spans="1:30" ht="12.75" hidden="1">
      <c r="A27" t="str">
        <f t="shared" si="25"/>
        <v>Marta Michna</v>
      </c>
      <c r="B27">
        <f t="shared" si="26"/>
        <v>0</v>
      </c>
      <c r="C27">
        <f aca="true" t="shared" si="28" ref="C27:Q27">IF(AND(C6=1,OR(C$11=3,C$11=2.5,C$11=2)),1,IF(AND(C6=0.5,OR(C$11=1.5,C$11=2.5,C$11=2)),1,IF(AND(C6=0,OR(C$11=1.5,C$11=1,C$11=2)),1,0)))*C19</f>
        <v>0</v>
      </c>
      <c r="D27">
        <f t="shared" si="28"/>
        <v>0</v>
      </c>
      <c r="E27">
        <f t="shared" si="28"/>
        <v>0</v>
      </c>
      <c r="F27">
        <f t="shared" si="28"/>
        <v>0</v>
      </c>
      <c r="G27">
        <f t="shared" si="28"/>
        <v>0</v>
      </c>
      <c r="H27">
        <f t="shared" si="28"/>
        <v>0</v>
      </c>
      <c r="I27">
        <f t="shared" si="28"/>
        <v>0</v>
      </c>
      <c r="J27">
        <f t="shared" si="28"/>
        <v>0</v>
      </c>
      <c r="K27">
        <f t="shared" si="28"/>
        <v>0</v>
      </c>
      <c r="L27">
        <f t="shared" si="28"/>
        <v>0</v>
      </c>
      <c r="M27">
        <f t="shared" si="28"/>
        <v>0</v>
      </c>
      <c r="N27">
        <f t="shared" si="28"/>
        <v>1</v>
      </c>
      <c r="O27">
        <f t="shared" si="28"/>
        <v>1</v>
      </c>
      <c r="P27">
        <f t="shared" si="28"/>
        <v>0</v>
      </c>
      <c r="Q27">
        <f t="shared" si="28"/>
        <v>0</v>
      </c>
      <c r="R27">
        <f t="shared" si="27"/>
        <v>0</v>
      </c>
      <c r="S27">
        <f t="shared" si="27"/>
        <v>0</v>
      </c>
      <c r="T27">
        <f t="shared" si="27"/>
        <v>1</v>
      </c>
      <c r="U27">
        <f t="shared" si="27"/>
        <v>0</v>
      </c>
      <c r="V27">
        <f t="shared" si="27"/>
        <v>0</v>
      </c>
      <c r="W27">
        <f t="shared" si="27"/>
        <v>0</v>
      </c>
      <c r="X27">
        <f t="shared" si="27"/>
        <v>0</v>
      </c>
      <c r="Y27">
        <f t="shared" si="27"/>
        <v>0</v>
      </c>
      <c r="Z27">
        <f t="shared" si="27"/>
        <v>1</v>
      </c>
      <c r="AA27">
        <f t="shared" si="27"/>
        <v>1</v>
      </c>
      <c r="AB27">
        <f t="shared" si="27"/>
        <v>1</v>
      </c>
      <c r="AC27">
        <f t="shared" si="27"/>
        <v>0</v>
      </c>
      <c r="AD27">
        <f t="shared" si="27"/>
        <v>1</v>
      </c>
    </row>
    <row r="28" spans="1:30" ht="12.75" hidden="1">
      <c r="A28" t="str">
        <f t="shared" si="25"/>
        <v>Aljoscha Feuerstack</v>
      </c>
      <c r="B28">
        <f t="shared" si="26"/>
        <v>1</v>
      </c>
      <c r="C28">
        <f t="shared" si="27"/>
        <v>1</v>
      </c>
      <c r="D28">
        <f t="shared" si="27"/>
        <v>1</v>
      </c>
      <c r="E28">
        <f t="shared" si="27"/>
        <v>1</v>
      </c>
      <c r="F28">
        <f t="shared" si="27"/>
        <v>0</v>
      </c>
      <c r="G28">
        <f t="shared" si="27"/>
        <v>0</v>
      </c>
      <c r="H28">
        <f t="shared" si="27"/>
        <v>1</v>
      </c>
      <c r="I28">
        <f t="shared" si="27"/>
        <v>1</v>
      </c>
      <c r="J28">
        <f t="shared" si="27"/>
        <v>1</v>
      </c>
      <c r="K28">
        <f t="shared" si="27"/>
        <v>0</v>
      </c>
      <c r="L28">
        <f t="shared" si="27"/>
        <v>1</v>
      </c>
      <c r="M28">
        <f t="shared" si="27"/>
        <v>1</v>
      </c>
      <c r="N28">
        <f t="shared" si="27"/>
        <v>0</v>
      </c>
      <c r="O28">
        <f t="shared" si="27"/>
        <v>0</v>
      </c>
      <c r="P28">
        <f t="shared" si="27"/>
        <v>0</v>
      </c>
      <c r="Q28">
        <f t="shared" si="27"/>
        <v>1</v>
      </c>
      <c r="R28">
        <f t="shared" si="27"/>
        <v>1</v>
      </c>
      <c r="S28">
        <f t="shared" si="27"/>
        <v>1</v>
      </c>
      <c r="T28">
        <f t="shared" si="27"/>
        <v>0</v>
      </c>
      <c r="U28">
        <f t="shared" si="27"/>
        <v>1</v>
      </c>
      <c r="V28">
        <f t="shared" si="27"/>
        <v>1</v>
      </c>
      <c r="W28">
        <f t="shared" si="27"/>
        <v>0</v>
      </c>
      <c r="X28">
        <f t="shared" si="27"/>
        <v>0</v>
      </c>
      <c r="Y28">
        <f t="shared" si="27"/>
        <v>0</v>
      </c>
      <c r="Z28">
        <f t="shared" si="27"/>
        <v>1</v>
      </c>
      <c r="AA28">
        <f t="shared" si="27"/>
        <v>1</v>
      </c>
      <c r="AB28">
        <f t="shared" si="27"/>
        <v>0</v>
      </c>
      <c r="AC28">
        <f t="shared" si="27"/>
        <v>0</v>
      </c>
      <c r="AD28">
        <f t="shared" si="27"/>
        <v>0</v>
      </c>
    </row>
    <row r="29" spans="1:30" ht="12.75" hidden="1">
      <c r="A29" t="str">
        <f t="shared" si="25"/>
        <v>Oliver Zierke</v>
      </c>
      <c r="B29">
        <f t="shared" si="26"/>
        <v>1</v>
      </c>
      <c r="C29">
        <f t="shared" si="27"/>
        <v>1</v>
      </c>
      <c r="D29">
        <f t="shared" si="27"/>
        <v>1</v>
      </c>
      <c r="E29">
        <f t="shared" si="27"/>
        <v>1</v>
      </c>
      <c r="F29">
        <f t="shared" si="27"/>
        <v>0</v>
      </c>
      <c r="G29">
        <f t="shared" si="27"/>
        <v>0</v>
      </c>
      <c r="H29">
        <f t="shared" si="27"/>
        <v>1</v>
      </c>
      <c r="I29">
        <f t="shared" si="27"/>
        <v>0</v>
      </c>
      <c r="J29">
        <f t="shared" si="27"/>
        <v>1</v>
      </c>
      <c r="K29">
        <f t="shared" si="27"/>
        <v>0</v>
      </c>
      <c r="L29">
        <f t="shared" si="27"/>
        <v>1</v>
      </c>
      <c r="M29">
        <f t="shared" si="27"/>
        <v>1</v>
      </c>
      <c r="N29">
        <f t="shared" si="27"/>
        <v>1</v>
      </c>
      <c r="O29">
        <f t="shared" si="27"/>
        <v>1</v>
      </c>
      <c r="P29">
        <f t="shared" si="27"/>
        <v>0</v>
      </c>
      <c r="Q29">
        <f t="shared" si="27"/>
        <v>0</v>
      </c>
      <c r="R29">
        <f t="shared" si="27"/>
        <v>0</v>
      </c>
      <c r="S29">
        <f t="shared" si="27"/>
        <v>0</v>
      </c>
      <c r="T29">
        <f t="shared" si="27"/>
        <v>0</v>
      </c>
      <c r="U29">
        <f t="shared" si="27"/>
        <v>1</v>
      </c>
      <c r="V29">
        <f t="shared" si="27"/>
        <v>1</v>
      </c>
      <c r="W29">
        <f t="shared" si="27"/>
        <v>0</v>
      </c>
      <c r="X29">
        <f t="shared" si="27"/>
        <v>0</v>
      </c>
      <c r="Y29">
        <f t="shared" si="27"/>
        <v>0</v>
      </c>
      <c r="Z29">
        <f t="shared" si="27"/>
        <v>0</v>
      </c>
      <c r="AA29">
        <f t="shared" si="27"/>
        <v>0</v>
      </c>
      <c r="AB29">
        <f t="shared" si="27"/>
        <v>1</v>
      </c>
      <c r="AC29">
        <f t="shared" si="27"/>
        <v>0</v>
      </c>
      <c r="AD29">
        <f t="shared" si="27"/>
        <v>1</v>
      </c>
    </row>
    <row r="30" spans="1:30" ht="12.75" hidden="1">
      <c r="A30" t="str">
        <f t="shared" si="25"/>
        <v>Christian Michna</v>
      </c>
      <c r="B30">
        <f t="shared" si="26"/>
        <v>1</v>
      </c>
      <c r="C30">
        <f t="shared" si="27"/>
        <v>1</v>
      </c>
      <c r="D30">
        <f t="shared" si="27"/>
        <v>1</v>
      </c>
      <c r="E30">
        <f t="shared" si="27"/>
        <v>1</v>
      </c>
      <c r="F30">
        <f t="shared" si="27"/>
        <v>0</v>
      </c>
      <c r="G30">
        <f t="shared" si="27"/>
        <v>0</v>
      </c>
      <c r="H30">
        <f t="shared" si="27"/>
        <v>1</v>
      </c>
      <c r="I30">
        <f t="shared" si="27"/>
        <v>1</v>
      </c>
      <c r="J30">
        <f t="shared" si="27"/>
        <v>1</v>
      </c>
      <c r="K30">
        <f t="shared" si="27"/>
        <v>0</v>
      </c>
      <c r="L30">
        <f t="shared" si="27"/>
        <v>0</v>
      </c>
      <c r="M30">
        <f t="shared" si="27"/>
        <v>0</v>
      </c>
      <c r="N30">
        <f t="shared" si="27"/>
        <v>0</v>
      </c>
      <c r="O30">
        <f t="shared" si="27"/>
        <v>0</v>
      </c>
      <c r="P30">
        <f t="shared" si="27"/>
        <v>0</v>
      </c>
      <c r="Q30">
        <f t="shared" si="27"/>
        <v>1</v>
      </c>
      <c r="R30">
        <f t="shared" si="27"/>
        <v>1</v>
      </c>
      <c r="S30">
        <f t="shared" si="27"/>
        <v>1</v>
      </c>
      <c r="T30">
        <f t="shared" si="27"/>
        <v>1</v>
      </c>
      <c r="U30">
        <f t="shared" si="27"/>
        <v>1</v>
      </c>
      <c r="V30">
        <f t="shared" si="27"/>
        <v>1</v>
      </c>
      <c r="W30">
        <f t="shared" si="27"/>
        <v>0</v>
      </c>
      <c r="X30">
        <f t="shared" si="27"/>
        <v>0</v>
      </c>
      <c r="Y30">
        <f t="shared" si="27"/>
        <v>0</v>
      </c>
      <c r="Z30">
        <f t="shared" si="27"/>
        <v>1</v>
      </c>
      <c r="AA30">
        <f t="shared" si="27"/>
        <v>1</v>
      </c>
      <c r="AB30">
        <f t="shared" si="27"/>
        <v>1</v>
      </c>
      <c r="AC30">
        <f t="shared" si="27"/>
        <v>1</v>
      </c>
      <c r="AD30">
        <f t="shared" si="27"/>
        <v>1</v>
      </c>
    </row>
    <row r="31" spans="1:30" ht="12.75" hidden="1">
      <c r="A31">
        <f t="shared" si="25"/>
        <v>0</v>
      </c>
      <c r="B31">
        <f t="shared" si="26"/>
        <v>0</v>
      </c>
      <c r="C31">
        <f t="shared" si="27"/>
        <v>0</v>
      </c>
      <c r="D31">
        <f t="shared" si="27"/>
        <v>0</v>
      </c>
      <c r="E31">
        <f t="shared" si="27"/>
        <v>0</v>
      </c>
      <c r="F31">
        <f t="shared" si="27"/>
        <v>0</v>
      </c>
      <c r="G31">
        <f t="shared" si="27"/>
        <v>0</v>
      </c>
      <c r="H31">
        <f t="shared" si="27"/>
        <v>0</v>
      </c>
      <c r="I31">
        <f t="shared" si="27"/>
        <v>0</v>
      </c>
      <c r="J31">
        <f t="shared" si="27"/>
        <v>0</v>
      </c>
      <c r="K31">
        <f t="shared" si="27"/>
        <v>0</v>
      </c>
      <c r="L31">
        <f t="shared" si="27"/>
        <v>0</v>
      </c>
      <c r="M31">
        <f t="shared" si="27"/>
        <v>0</v>
      </c>
      <c r="N31">
        <f t="shared" si="27"/>
        <v>0</v>
      </c>
      <c r="O31">
        <f t="shared" si="27"/>
        <v>0</v>
      </c>
      <c r="P31">
        <f t="shared" si="27"/>
        <v>0</v>
      </c>
      <c r="Q31">
        <f t="shared" si="27"/>
        <v>0</v>
      </c>
      <c r="R31">
        <f t="shared" si="27"/>
        <v>0</v>
      </c>
      <c r="S31">
        <f t="shared" si="27"/>
        <v>0</v>
      </c>
      <c r="T31">
        <f t="shared" si="27"/>
        <v>0</v>
      </c>
      <c r="U31">
        <f t="shared" si="27"/>
        <v>0</v>
      </c>
      <c r="V31">
        <f t="shared" si="27"/>
        <v>0</v>
      </c>
      <c r="W31">
        <f t="shared" si="27"/>
        <v>0</v>
      </c>
      <c r="X31">
        <f t="shared" si="27"/>
        <v>0</v>
      </c>
      <c r="Y31">
        <f t="shared" si="27"/>
        <v>0</v>
      </c>
      <c r="Z31">
        <f t="shared" si="27"/>
        <v>0</v>
      </c>
      <c r="AA31">
        <f t="shared" si="27"/>
        <v>0</v>
      </c>
      <c r="AB31">
        <f t="shared" si="27"/>
        <v>0</v>
      </c>
      <c r="AC31">
        <f t="shared" si="27"/>
        <v>0</v>
      </c>
      <c r="AD31">
        <f t="shared" si="27"/>
        <v>0</v>
      </c>
    </row>
    <row r="32" ht="12.75" hidden="1"/>
    <row r="33" ht="12.75" hidden="1">
      <c r="A33" t="s">
        <v>30</v>
      </c>
    </row>
    <row r="34" spans="1:30" ht="12.75" hidden="1">
      <c r="A34" t="str">
        <f aca="true" t="shared" si="29" ref="A34:A39">A18</f>
        <v>Michael Kopylov</v>
      </c>
      <c r="B34">
        <f>IF(B18=1,SUM(B$18:B18),0)</f>
        <v>1</v>
      </c>
      <c r="C34">
        <f>IF(C18=1,SUM(C$18:C18),0)</f>
        <v>1</v>
      </c>
      <c r="D34">
        <f>IF(D18=1,SUM(D$18:D18),0)</f>
        <v>1</v>
      </c>
      <c r="E34">
        <f>IF(E18=1,SUM(E$18:E18),0)</f>
        <v>1</v>
      </c>
      <c r="F34">
        <f>IF(F18=1,SUM(F$18:F18),0)</f>
        <v>1</v>
      </c>
      <c r="G34">
        <f>IF(G18=1,SUM(G$18:G18),0)</f>
        <v>1</v>
      </c>
      <c r="H34">
        <f>IF(H18=1,SUM(H$18:H18),0)</f>
        <v>1</v>
      </c>
      <c r="I34">
        <f>IF(I18=1,SUM(I$18:I18),0)</f>
        <v>1</v>
      </c>
      <c r="J34">
        <f>IF(J18=1,SUM(J$18:J18),0)</f>
        <v>1</v>
      </c>
      <c r="K34">
        <f>IF(K18=1,SUM(K$18:K18),0)</f>
        <v>1</v>
      </c>
      <c r="L34">
        <f>IF(L18=1,SUM(L$18:L18),0)</f>
        <v>1</v>
      </c>
      <c r="M34">
        <f>IF(M18=1,SUM(M$18:M18),0)</f>
        <v>1</v>
      </c>
      <c r="N34">
        <f>IF(N18=1,SUM(N$18:N18),0)</f>
        <v>1</v>
      </c>
      <c r="O34">
        <f>IF(O18=1,SUM(O$18:O18),0)</f>
        <v>1</v>
      </c>
      <c r="P34">
        <f>IF(P18=1,SUM(P$18:P18),0)</f>
        <v>1</v>
      </c>
      <c r="Q34">
        <f>IF(Q18=1,SUM(Q$18:Q18),0)</f>
        <v>1</v>
      </c>
      <c r="R34">
        <f>IF(R18=1,SUM(R$18:R18),0)</f>
        <v>1</v>
      </c>
      <c r="S34">
        <f>IF(S18=1,SUM(S$18:S18),0)</f>
        <v>1</v>
      </c>
      <c r="T34">
        <f>IF(T18=1,SUM(T$18:T18),0)</f>
        <v>1</v>
      </c>
      <c r="U34">
        <f>IF(U18=1,SUM(U$18:U18),0)</f>
        <v>1</v>
      </c>
      <c r="V34">
        <f>IF(V18=1,SUM(V$18:V18),0)</f>
        <v>1</v>
      </c>
      <c r="W34">
        <f>IF(W18=1,SUM(W$18:W18),0)</f>
        <v>1</v>
      </c>
      <c r="X34">
        <f>IF(X18=1,SUM(X$18:X18),0)</f>
        <v>0</v>
      </c>
      <c r="Y34">
        <f>IF(Y18=1,SUM(Y$18:Y18),0)</f>
        <v>1</v>
      </c>
      <c r="Z34">
        <f>IF(Z18=1,SUM(Z$18:Z18),0)</f>
        <v>1</v>
      </c>
      <c r="AA34">
        <f>IF(AA18=1,SUM(AA$18:AA18),0)</f>
        <v>1</v>
      </c>
      <c r="AB34">
        <f>IF(AB18=1,SUM(AB$18:AB18),0)</f>
        <v>0</v>
      </c>
      <c r="AC34">
        <f>IF(AC18=1,SUM(AC$18:AC18),0)</f>
        <v>1</v>
      </c>
      <c r="AD34">
        <f>IF(AD18=1,SUM(AD$18:AD18),0)</f>
        <v>1</v>
      </c>
    </row>
    <row r="35" spans="1:30" ht="12.75" hidden="1">
      <c r="A35" t="str">
        <f t="shared" si="29"/>
        <v>Marta Michna</v>
      </c>
      <c r="B35">
        <f>IF(B19=1,SUM(B$18:B19),0)</f>
        <v>0</v>
      </c>
      <c r="C35">
        <f>IF(C19=1,SUM(C$18:C19),0)</f>
        <v>0</v>
      </c>
      <c r="D35">
        <f>IF(D19=1,SUM(D$18:D19),0)</f>
        <v>0</v>
      </c>
      <c r="E35">
        <f>IF(E19=1,SUM(E$18:E19),0)</f>
        <v>0</v>
      </c>
      <c r="F35">
        <f>IF(F19=1,SUM(F$18:F19),0)</f>
        <v>0</v>
      </c>
      <c r="G35">
        <f>IF(G19=1,SUM(G$18:G19),0)</f>
        <v>0</v>
      </c>
      <c r="H35">
        <f>IF(H19=1,SUM(H$18:H19),0)</f>
        <v>0</v>
      </c>
      <c r="I35">
        <f>IF(I19=1,SUM(I$18:I19),0)</f>
        <v>0</v>
      </c>
      <c r="J35">
        <f>IF(J19=1,SUM(J$18:J19),0)</f>
        <v>0</v>
      </c>
      <c r="K35">
        <f>IF(K19=1,SUM(K$18:K19),0)</f>
        <v>0</v>
      </c>
      <c r="L35">
        <f>IF(L19=1,SUM(L$18:L19),0)</f>
        <v>0</v>
      </c>
      <c r="M35">
        <f>IF(M19=1,SUM(M$18:M19),0)</f>
        <v>2</v>
      </c>
      <c r="N35">
        <f>IF(N19=1,SUM(N$18:N19),0)</f>
        <v>2</v>
      </c>
      <c r="O35">
        <f>IF(O19=1,SUM(O$18:O19),0)</f>
        <v>2</v>
      </c>
      <c r="P35">
        <f>IF(P19=1,SUM(P$18:P19),0)</f>
        <v>2</v>
      </c>
      <c r="Q35">
        <f>IF(Q19=1,SUM(Q$18:Q19),0)</f>
        <v>2</v>
      </c>
      <c r="R35">
        <f>IF(R19=1,SUM(R$18:R19),0)</f>
        <v>2</v>
      </c>
      <c r="S35">
        <f>IF(S19=1,SUM(S$18:S19),0)</f>
        <v>2</v>
      </c>
      <c r="T35">
        <f>IF(T19=1,SUM(T$18:T19),0)</f>
        <v>2</v>
      </c>
      <c r="U35">
        <f>IF(U19=1,SUM(U$18:U19),0)</f>
        <v>0</v>
      </c>
      <c r="V35">
        <f>IF(V19=1,SUM(V$18:V19),0)</f>
        <v>0</v>
      </c>
      <c r="W35">
        <f>IF(W19=1,SUM(W$18:W19),0)</f>
        <v>0</v>
      </c>
      <c r="X35">
        <f>IF(X19=1,SUM(X$18:X19),0)</f>
        <v>0</v>
      </c>
      <c r="Y35">
        <f>IF(Y19=1,SUM(Y$18:Y19),0)</f>
        <v>0</v>
      </c>
      <c r="Z35">
        <f>IF(Z19=1,SUM(Z$18:Z19),0)</f>
        <v>2</v>
      </c>
      <c r="AA35">
        <f>IF(AA19=1,SUM(AA$18:AA19),0)</f>
        <v>2</v>
      </c>
      <c r="AB35">
        <f>IF(AB19=1,SUM(AB$18:AB19),0)</f>
        <v>1</v>
      </c>
      <c r="AC35">
        <f>IF(AC19=1,SUM(AC$18:AC19),0)</f>
        <v>0</v>
      </c>
      <c r="AD35">
        <f>IF(AD19=1,SUM(AD$18:AD19),0)</f>
        <v>2</v>
      </c>
    </row>
    <row r="36" spans="1:30" ht="12.75" hidden="1">
      <c r="A36" t="str">
        <f t="shared" si="29"/>
        <v>Aljoscha Feuerstack</v>
      </c>
      <c r="B36">
        <f>IF(B20=1,SUM(B$18:B20),0)</f>
        <v>2</v>
      </c>
      <c r="C36">
        <f>IF(C20=1,SUM(C$18:C20),0)</f>
        <v>2</v>
      </c>
      <c r="D36">
        <f>IF(D20=1,SUM(D$18:D20),0)</f>
        <v>2</v>
      </c>
      <c r="E36">
        <f>IF(E20=1,SUM(E$18:E20),0)</f>
        <v>2</v>
      </c>
      <c r="F36">
        <f>IF(F20=1,SUM(F$18:F20),0)</f>
        <v>2</v>
      </c>
      <c r="G36">
        <f>IF(G20=1,SUM(G$18:G20),0)</f>
        <v>2</v>
      </c>
      <c r="H36">
        <f>IF(H20=1,SUM(H$18:H20),0)</f>
        <v>2</v>
      </c>
      <c r="I36">
        <f>IF(I20=1,SUM(I$18:I20),0)</f>
        <v>2</v>
      </c>
      <c r="J36">
        <f>IF(J20=1,SUM(J$18:J20),0)</f>
        <v>2</v>
      </c>
      <c r="K36">
        <f>IF(K20=1,SUM(K$18:K20),0)</f>
        <v>2</v>
      </c>
      <c r="L36">
        <f>IF(L20=1,SUM(L$18:L20),0)</f>
        <v>2</v>
      </c>
      <c r="M36">
        <f>IF(M20=1,SUM(M$18:M20),0)</f>
        <v>3</v>
      </c>
      <c r="N36">
        <f>IF(N20=1,SUM(N$18:N20),0)</f>
        <v>3</v>
      </c>
      <c r="O36">
        <f>IF(O20=1,SUM(O$18:O20),0)</f>
        <v>3</v>
      </c>
      <c r="P36">
        <f>IF(P20=1,SUM(P$18:P20),0)</f>
        <v>3</v>
      </c>
      <c r="Q36">
        <f>IF(Q20=1,SUM(Q$18:Q20),0)</f>
        <v>3</v>
      </c>
      <c r="R36">
        <f>IF(R20=1,SUM(R$18:R20),0)</f>
        <v>3</v>
      </c>
      <c r="S36">
        <f>IF(S20=1,SUM(S$18:S20),0)</f>
        <v>3</v>
      </c>
      <c r="T36">
        <f>IF(T20=1,SUM(T$18:T20),0)</f>
        <v>3</v>
      </c>
      <c r="U36">
        <f>IF(U20=1,SUM(U$18:U20),0)</f>
        <v>2</v>
      </c>
      <c r="V36">
        <f>IF(V20=1,SUM(V$18:V20),0)</f>
        <v>2</v>
      </c>
      <c r="W36">
        <f>IF(W20=1,SUM(W$18:W20),0)</f>
        <v>2</v>
      </c>
      <c r="X36">
        <f>IF(X20=1,SUM(X$18:X20),0)</f>
        <v>0</v>
      </c>
      <c r="Y36">
        <f>IF(Y20=1,SUM(Y$18:Y20),0)</f>
        <v>2</v>
      </c>
      <c r="Z36">
        <f>IF(Z20=1,SUM(Z$18:Z20),0)</f>
        <v>3</v>
      </c>
      <c r="AA36">
        <f>IF(AA20=1,SUM(AA$18:AA20),0)</f>
        <v>3</v>
      </c>
      <c r="AB36">
        <f>IF(AB20=1,SUM(AB$18:AB20),0)</f>
        <v>2</v>
      </c>
      <c r="AC36">
        <f>IF(AC20=1,SUM(AC$18:AC20),0)</f>
        <v>2</v>
      </c>
      <c r="AD36">
        <f>IF(AD20=1,SUM(AD$18:AD20),0)</f>
        <v>0</v>
      </c>
    </row>
    <row r="37" spans="1:30" ht="12.75" hidden="1">
      <c r="A37" t="str">
        <f t="shared" si="29"/>
        <v>Oliver Zierke</v>
      </c>
      <c r="B37">
        <f>IF(B21=1,SUM(B$18:B21),0)</f>
        <v>3</v>
      </c>
      <c r="C37">
        <f>IF(C21=1,SUM(C$18:C21),0)</f>
        <v>3</v>
      </c>
      <c r="D37">
        <f>IF(D21=1,SUM(D$18:D21),0)</f>
        <v>3</v>
      </c>
      <c r="E37">
        <f>IF(E21=1,SUM(E$18:E21),0)</f>
        <v>3</v>
      </c>
      <c r="F37">
        <f>IF(F21=1,SUM(F$18:F21),0)</f>
        <v>3</v>
      </c>
      <c r="G37">
        <f>IF(G21=1,SUM(G$18:G21),0)</f>
        <v>3</v>
      </c>
      <c r="H37">
        <f>IF(H21=1,SUM(H$18:H21),0)</f>
        <v>3</v>
      </c>
      <c r="I37">
        <f>IF(I21=1,SUM(I$18:I21),0)</f>
        <v>3</v>
      </c>
      <c r="J37">
        <f>IF(J21=1,SUM(J$18:J21),0)</f>
        <v>3</v>
      </c>
      <c r="K37">
        <f>IF(K21=1,SUM(K$18:K21),0)</f>
        <v>3</v>
      </c>
      <c r="L37">
        <f>IF(L21=1,SUM(L$18:L21),0)</f>
        <v>3</v>
      </c>
      <c r="M37">
        <f>IF(M21=1,SUM(M$18:M21),0)</f>
        <v>4</v>
      </c>
      <c r="N37">
        <f>IF(N21=1,SUM(N$18:N21),0)</f>
        <v>4</v>
      </c>
      <c r="O37">
        <f>IF(O21=1,SUM(O$18:O21),0)</f>
        <v>4</v>
      </c>
      <c r="P37">
        <f>IF(P21=1,SUM(P$18:P21),0)</f>
        <v>0</v>
      </c>
      <c r="Q37">
        <f>IF(Q21=1,SUM(Q$18:Q21),0)</f>
        <v>0</v>
      </c>
      <c r="R37">
        <f>IF(R21=1,SUM(R$18:R21),0)</f>
        <v>0</v>
      </c>
      <c r="S37">
        <f>IF(S21=1,SUM(S$18:S21),0)</f>
        <v>0</v>
      </c>
      <c r="T37">
        <f>IF(T21=1,SUM(T$18:T21),0)</f>
        <v>0</v>
      </c>
      <c r="U37">
        <f>IF(U21=1,SUM(U$18:U21),0)</f>
        <v>3</v>
      </c>
      <c r="V37">
        <f>IF(V21=1,SUM(V$18:V21),0)</f>
        <v>3</v>
      </c>
      <c r="W37">
        <f>IF(W21=1,SUM(W$18:W21),0)</f>
        <v>3</v>
      </c>
      <c r="X37">
        <f>IF(X21=1,SUM(X$18:X21),0)</f>
        <v>0</v>
      </c>
      <c r="Y37">
        <f>IF(Y21=1,SUM(Y$18:Y21),0)</f>
        <v>3</v>
      </c>
      <c r="Z37">
        <f>IF(Z21=1,SUM(Z$18:Z21),0)</f>
        <v>0</v>
      </c>
      <c r="AA37">
        <f>IF(AA21=1,SUM(AA$18:AA21),0)</f>
        <v>0</v>
      </c>
      <c r="AB37">
        <f>IF(AB21=1,SUM(AB$18:AB21),0)</f>
        <v>3</v>
      </c>
      <c r="AC37">
        <f>IF(AC21=1,SUM(AC$18:AC21),0)</f>
        <v>3</v>
      </c>
      <c r="AD37">
        <f>IF(AD21=1,SUM(AD$18:AD21),0)</f>
        <v>3</v>
      </c>
    </row>
    <row r="38" spans="1:30" ht="12.75" hidden="1">
      <c r="A38" t="str">
        <f t="shared" si="29"/>
        <v>Christian Michna</v>
      </c>
      <c r="B38">
        <f>IF(B22=1,SUM(B$18:B22),0)</f>
        <v>4</v>
      </c>
      <c r="C38">
        <f>IF(C22=1,SUM(C$18:C22),0)</f>
        <v>4</v>
      </c>
      <c r="D38">
        <f>IF(D22=1,SUM(D$18:D22),0)</f>
        <v>4</v>
      </c>
      <c r="E38">
        <f>IF(E22=1,SUM(E$18:E22),0)</f>
        <v>4</v>
      </c>
      <c r="F38">
        <f>IF(F22=1,SUM(F$18:F22),0)</f>
        <v>4</v>
      </c>
      <c r="G38">
        <f>IF(G22=1,SUM(G$18:G22),0)</f>
        <v>4</v>
      </c>
      <c r="H38">
        <f>IF(H22=1,SUM(H$18:H22),0)</f>
        <v>4</v>
      </c>
      <c r="I38">
        <f>IF(I22=1,SUM(I$18:I22),0)</f>
        <v>4</v>
      </c>
      <c r="J38">
        <f>IF(J22=1,SUM(J$18:J22),0)</f>
        <v>4</v>
      </c>
      <c r="K38">
        <f>IF(K22=1,SUM(K$18:K22),0)</f>
        <v>4</v>
      </c>
      <c r="L38">
        <f>IF(L22=1,SUM(L$18:L22),0)</f>
        <v>4</v>
      </c>
      <c r="M38">
        <f>IF(M22=1,SUM(M$18:M22),0)</f>
        <v>0</v>
      </c>
      <c r="N38">
        <f>IF(N22=1,SUM(N$18:N22),0)</f>
        <v>0</v>
      </c>
      <c r="O38">
        <f>IF(O22=1,SUM(O$18:O22),0)</f>
        <v>0</v>
      </c>
      <c r="P38">
        <f>IF(P22=1,SUM(P$18:P22),0)</f>
        <v>4</v>
      </c>
      <c r="Q38">
        <f>IF(Q22=1,SUM(Q$18:Q22),0)</f>
        <v>4</v>
      </c>
      <c r="R38">
        <f>IF(R22=1,SUM(R$18:R22),0)</f>
        <v>4</v>
      </c>
      <c r="S38">
        <f>IF(S22=1,SUM(S$18:S22),0)</f>
        <v>4</v>
      </c>
      <c r="T38">
        <f>IF(T22=1,SUM(T$18:T22),0)</f>
        <v>4</v>
      </c>
      <c r="U38">
        <f>IF(U22=1,SUM(U$18:U22),0)</f>
        <v>4</v>
      </c>
      <c r="V38">
        <f>IF(V22=1,SUM(V$18:V22),0)</f>
        <v>4</v>
      </c>
      <c r="W38">
        <f>IF(W22=1,SUM(W$18:W22),0)</f>
        <v>4</v>
      </c>
      <c r="X38">
        <f>IF(X22=1,SUM(X$18:X22),0)</f>
        <v>0</v>
      </c>
      <c r="Y38">
        <f>IF(Y22=1,SUM(Y$18:Y22),0)</f>
        <v>4</v>
      </c>
      <c r="Z38">
        <f>IF(Z22=1,SUM(Z$18:Z22),0)</f>
        <v>4</v>
      </c>
      <c r="AA38">
        <f>IF(AA22=1,SUM(AA$18:AA22),0)</f>
        <v>4</v>
      </c>
      <c r="AB38">
        <f>IF(AB22=1,SUM(AB$18:AB22),0)</f>
        <v>4</v>
      </c>
      <c r="AC38">
        <f>IF(AC22=1,SUM(AC$18:AC22),0)</f>
        <v>4</v>
      </c>
      <c r="AD38">
        <f>IF(AD22=1,SUM(AD$18:AD22),0)</f>
        <v>4</v>
      </c>
    </row>
    <row r="39" spans="1:30" ht="12.75" hidden="1">
      <c r="A39">
        <f t="shared" si="29"/>
        <v>0</v>
      </c>
      <c r="B39">
        <f>IF(B23=1,SUM(B$18:B23),0)</f>
        <v>0</v>
      </c>
      <c r="C39">
        <f>IF(C23=1,SUM(C$18:C23),0)</f>
        <v>0</v>
      </c>
      <c r="D39">
        <f>IF(D23=1,SUM(D$18:D23),0)</f>
        <v>0</v>
      </c>
      <c r="E39">
        <f>IF(E23=1,SUM(E$18:E23),0)</f>
        <v>0</v>
      </c>
      <c r="F39">
        <f>IF(F23=1,SUM(F$18:F23),0)</f>
        <v>0</v>
      </c>
      <c r="G39">
        <f>IF(G23=1,SUM(G$18:G23),0)</f>
        <v>0</v>
      </c>
      <c r="H39">
        <f>IF(H23=1,SUM(H$18:H23),0)</f>
        <v>0</v>
      </c>
      <c r="I39">
        <f>IF(I23=1,SUM(I$18:I23),0)</f>
        <v>0</v>
      </c>
      <c r="J39">
        <f>IF(J23=1,SUM(J$18:J23),0)</f>
        <v>0</v>
      </c>
      <c r="K39">
        <f>IF(K23=1,SUM(K$18:K23),0)</f>
        <v>0</v>
      </c>
      <c r="L39">
        <f>IF(L23=1,SUM(L$18:L23),0)</f>
        <v>0</v>
      </c>
      <c r="M39">
        <f>IF(M23=1,SUM(M$18:M23),0)</f>
        <v>0</v>
      </c>
      <c r="N39">
        <f>IF(N23=1,SUM(N$18:N23),0)</f>
        <v>0</v>
      </c>
      <c r="O39">
        <f>IF(O23=1,SUM(O$18:O23),0)</f>
        <v>0</v>
      </c>
      <c r="P39">
        <f>IF(P23=1,SUM(P$18:P23),0)</f>
        <v>0</v>
      </c>
      <c r="Q39">
        <f>IF(Q23=1,SUM(Q$18:Q23),0)</f>
        <v>0</v>
      </c>
      <c r="R39">
        <f>IF(R23=1,SUM(R$18:R23),0)</f>
        <v>0</v>
      </c>
      <c r="S39">
        <f>IF(S23=1,SUM(S$18:S23),0)</f>
        <v>0</v>
      </c>
      <c r="T39">
        <f>IF(T23=1,SUM(T$18:T23),0)</f>
        <v>0</v>
      </c>
      <c r="U39">
        <f>IF(U23=1,SUM(U$18:U23),0)</f>
        <v>0</v>
      </c>
      <c r="V39">
        <f>IF(V23=1,SUM(V$18:V23),0)</f>
        <v>0</v>
      </c>
      <c r="W39">
        <f>IF(W23=1,SUM(W$18:W23),0)</f>
        <v>0</v>
      </c>
      <c r="X39">
        <f>IF(X23=1,SUM(X$18:X23),0)</f>
        <v>0</v>
      </c>
      <c r="Y39">
        <f>IF(Y23=1,SUM(Y$18:Y23),0)</f>
        <v>0</v>
      </c>
      <c r="Z39">
        <f>IF(Z23=1,SUM(Z$18:Z23),0)</f>
        <v>0</v>
      </c>
      <c r="AA39">
        <f>IF(AA23=1,SUM(AA$18:AA23),0)</f>
        <v>0</v>
      </c>
      <c r="AB39">
        <f>IF(AB23=1,SUM(AB$18:AB23),0)</f>
        <v>0</v>
      </c>
      <c r="AC39">
        <f>IF(AC23=1,SUM(AC$18:AC23),0)</f>
        <v>0</v>
      </c>
      <c r="AD39">
        <f>IF(AD23=1,SUM(AD$18:AD23),0)</f>
        <v>0</v>
      </c>
    </row>
    <row r="40" ht="12.75" hidden="1"/>
    <row r="41" ht="12.75" hidden="1">
      <c r="A41" t="s">
        <v>29</v>
      </c>
    </row>
    <row r="42" spans="1:30" ht="12.75" hidden="1">
      <c r="A42" t="str">
        <f>A5</f>
        <v>Michael Kopylov</v>
      </c>
      <c r="B42" t="str">
        <f aca="true" t="shared" si="30" ref="B42:Q42">IF(OR(B34=1,B34=4),B$4,IF(OR(B34=2,B34=3),IF(B$4="S","W","S"),0))</f>
        <v>W</v>
      </c>
      <c r="C42" s="100" t="str">
        <f t="shared" si="30"/>
        <v>S</v>
      </c>
      <c r="D42" s="100" t="str">
        <f t="shared" si="30"/>
        <v>W</v>
      </c>
      <c r="E42" s="100" t="str">
        <f t="shared" si="30"/>
        <v>S</v>
      </c>
      <c r="F42" s="100" t="str">
        <f t="shared" si="30"/>
        <v>W</v>
      </c>
      <c r="G42" s="100" t="str">
        <f t="shared" si="30"/>
        <v>S</v>
      </c>
      <c r="H42" s="100" t="str">
        <f t="shared" si="30"/>
        <v>W</v>
      </c>
      <c r="I42" s="100" t="str">
        <f t="shared" si="30"/>
        <v>S</v>
      </c>
      <c r="J42" s="100" t="str">
        <f t="shared" si="30"/>
        <v>W</v>
      </c>
      <c r="K42" s="100" t="str">
        <f t="shared" si="30"/>
        <v>S</v>
      </c>
      <c r="L42" s="100" t="str">
        <f t="shared" si="30"/>
        <v>W</v>
      </c>
      <c r="M42" s="100" t="str">
        <f t="shared" si="30"/>
        <v>S</v>
      </c>
      <c r="N42" s="100" t="str">
        <f t="shared" si="30"/>
        <v>W</v>
      </c>
      <c r="O42" s="100" t="str">
        <f t="shared" si="30"/>
        <v>S</v>
      </c>
      <c r="P42" s="100" t="str">
        <f t="shared" si="30"/>
        <v>W</v>
      </c>
      <c r="Q42" s="100" t="str">
        <f t="shared" si="30"/>
        <v>S</v>
      </c>
      <c r="R42" s="100" t="str">
        <f aca="true" t="shared" si="31" ref="C42:AD46">IF(OR(R34=1,R34=4),R$4,IF(OR(R34=2,R34=3),IF(R$4="S","W","S"),0))</f>
        <v>W</v>
      </c>
      <c r="S42" s="100" t="str">
        <f t="shared" si="31"/>
        <v>S</v>
      </c>
      <c r="T42" s="100" t="str">
        <f t="shared" si="31"/>
        <v>W</v>
      </c>
      <c r="U42" s="100" t="str">
        <f t="shared" si="31"/>
        <v>S</v>
      </c>
      <c r="V42" s="100" t="str">
        <f t="shared" si="31"/>
        <v>W</v>
      </c>
      <c r="W42" s="100" t="str">
        <f t="shared" si="31"/>
        <v>S</v>
      </c>
      <c r="X42" s="100">
        <f t="shared" si="31"/>
        <v>0</v>
      </c>
      <c r="Y42" s="100" t="str">
        <f t="shared" si="31"/>
        <v>S</v>
      </c>
      <c r="Z42" s="100" t="str">
        <f t="shared" si="31"/>
        <v>W</v>
      </c>
      <c r="AA42" s="100" t="str">
        <f t="shared" si="31"/>
        <v>S</v>
      </c>
      <c r="AB42" s="100">
        <f t="shared" si="31"/>
        <v>0</v>
      </c>
      <c r="AC42" s="100" t="str">
        <f t="shared" si="31"/>
        <v>S</v>
      </c>
      <c r="AD42" s="100" t="str">
        <f t="shared" si="31"/>
        <v>W</v>
      </c>
    </row>
    <row r="43" spans="1:30" ht="12.75" hidden="1">
      <c r="A43" t="str">
        <f>A6</f>
        <v>Marta Michna</v>
      </c>
      <c r="B43">
        <f>IF(OR(B35=1,B35=4),B$4,IF(OR(B35=2,B35=3),IF(B$4="S","W","S"),0))</f>
        <v>0</v>
      </c>
      <c r="C43" s="100">
        <f t="shared" si="31"/>
        <v>0</v>
      </c>
      <c r="D43" s="100">
        <f t="shared" si="31"/>
        <v>0</v>
      </c>
      <c r="E43" s="100">
        <f t="shared" si="31"/>
        <v>0</v>
      </c>
      <c r="F43" s="100">
        <f t="shared" si="31"/>
        <v>0</v>
      </c>
      <c r="G43" s="100">
        <f t="shared" si="31"/>
        <v>0</v>
      </c>
      <c r="H43" s="100">
        <f t="shared" si="31"/>
        <v>0</v>
      </c>
      <c r="I43" s="100">
        <f t="shared" si="31"/>
        <v>0</v>
      </c>
      <c r="J43" s="100">
        <f t="shared" si="31"/>
        <v>0</v>
      </c>
      <c r="K43" s="100">
        <f t="shared" si="31"/>
        <v>0</v>
      </c>
      <c r="L43" s="100">
        <f t="shared" si="31"/>
        <v>0</v>
      </c>
      <c r="M43" s="100" t="str">
        <f t="shared" si="31"/>
        <v>W</v>
      </c>
      <c r="N43" s="100" t="str">
        <f t="shared" si="31"/>
        <v>S</v>
      </c>
      <c r="O43" s="100" t="str">
        <f t="shared" si="31"/>
        <v>W</v>
      </c>
      <c r="P43" s="100" t="str">
        <f t="shared" si="31"/>
        <v>S</v>
      </c>
      <c r="Q43" s="100" t="str">
        <f t="shared" si="31"/>
        <v>W</v>
      </c>
      <c r="R43" s="100" t="str">
        <f t="shared" si="31"/>
        <v>S</v>
      </c>
      <c r="S43" s="100" t="str">
        <f t="shared" si="31"/>
        <v>W</v>
      </c>
      <c r="T43" s="100" t="str">
        <f t="shared" si="31"/>
        <v>S</v>
      </c>
      <c r="U43" s="100">
        <f t="shared" si="31"/>
        <v>0</v>
      </c>
      <c r="V43" s="100">
        <f t="shared" si="31"/>
        <v>0</v>
      </c>
      <c r="W43" s="100">
        <f t="shared" si="31"/>
        <v>0</v>
      </c>
      <c r="X43" s="100">
        <f t="shared" si="31"/>
        <v>0</v>
      </c>
      <c r="Y43" s="100">
        <f t="shared" si="31"/>
        <v>0</v>
      </c>
      <c r="Z43" s="100" t="str">
        <f t="shared" si="31"/>
        <v>S</v>
      </c>
      <c r="AA43" s="100" t="str">
        <f t="shared" si="31"/>
        <v>W</v>
      </c>
      <c r="AB43" s="100" t="str">
        <f t="shared" si="31"/>
        <v>W</v>
      </c>
      <c r="AC43" s="100">
        <f t="shared" si="31"/>
        <v>0</v>
      </c>
      <c r="AD43" s="100" t="str">
        <f t="shared" si="31"/>
        <v>S</v>
      </c>
    </row>
    <row r="44" spans="1:30" ht="12.75" hidden="1">
      <c r="A44" t="str">
        <f>A7</f>
        <v>Aljoscha Feuerstack</v>
      </c>
      <c r="B44" t="str">
        <f>IF(OR(B36=1,B36=4),B$4,IF(OR(B36=2,B36=3),IF(B$4="S","W","S"),0))</f>
        <v>S</v>
      </c>
      <c r="C44" s="100" t="str">
        <f aca="true" t="shared" si="32" ref="C44:AD44">IF(OR(C36=1,C36=4),C$4,IF(OR(C36=2,C36=3),IF(C$4="S","W","S"),0))</f>
        <v>W</v>
      </c>
      <c r="D44" s="100" t="str">
        <f t="shared" si="32"/>
        <v>S</v>
      </c>
      <c r="E44" s="100" t="str">
        <f t="shared" si="32"/>
        <v>W</v>
      </c>
      <c r="F44" s="100" t="str">
        <f t="shared" si="32"/>
        <v>S</v>
      </c>
      <c r="G44" s="100" t="str">
        <f t="shared" si="32"/>
        <v>W</v>
      </c>
      <c r="H44" s="100" t="str">
        <f t="shared" si="32"/>
        <v>S</v>
      </c>
      <c r="I44" s="100" t="str">
        <f t="shared" si="32"/>
        <v>W</v>
      </c>
      <c r="J44" s="100" t="str">
        <f t="shared" si="32"/>
        <v>S</v>
      </c>
      <c r="K44" s="100" t="str">
        <f t="shared" si="32"/>
        <v>W</v>
      </c>
      <c r="L44" s="100" t="str">
        <f t="shared" si="32"/>
        <v>S</v>
      </c>
      <c r="M44" s="100" t="str">
        <f t="shared" si="32"/>
        <v>W</v>
      </c>
      <c r="N44" s="100" t="str">
        <f t="shared" si="32"/>
        <v>S</v>
      </c>
      <c r="O44" s="100" t="str">
        <f t="shared" si="32"/>
        <v>W</v>
      </c>
      <c r="P44" s="100" t="str">
        <f t="shared" si="32"/>
        <v>S</v>
      </c>
      <c r="Q44" s="100" t="str">
        <f t="shared" si="32"/>
        <v>W</v>
      </c>
      <c r="R44" s="100" t="str">
        <f t="shared" si="32"/>
        <v>S</v>
      </c>
      <c r="S44" s="100" t="str">
        <f t="shared" si="32"/>
        <v>W</v>
      </c>
      <c r="T44" s="100" t="str">
        <f t="shared" si="32"/>
        <v>S</v>
      </c>
      <c r="U44" s="100" t="str">
        <f t="shared" si="32"/>
        <v>W</v>
      </c>
      <c r="V44" s="100" t="str">
        <f t="shared" si="32"/>
        <v>S</v>
      </c>
      <c r="W44" s="100" t="str">
        <f t="shared" si="32"/>
        <v>W</v>
      </c>
      <c r="X44" s="100">
        <f t="shared" si="32"/>
        <v>0</v>
      </c>
      <c r="Y44" s="100" t="str">
        <f t="shared" si="32"/>
        <v>W</v>
      </c>
      <c r="Z44" s="100" t="str">
        <f t="shared" si="32"/>
        <v>S</v>
      </c>
      <c r="AA44" s="100" t="str">
        <f t="shared" si="32"/>
        <v>W</v>
      </c>
      <c r="AB44" s="100" t="str">
        <f t="shared" si="32"/>
        <v>S</v>
      </c>
      <c r="AC44" s="100" t="str">
        <f t="shared" si="32"/>
        <v>W</v>
      </c>
      <c r="AD44" s="100">
        <f t="shared" si="32"/>
        <v>0</v>
      </c>
    </row>
    <row r="45" spans="1:30" ht="12.75" hidden="1">
      <c r="A45" t="str">
        <f>A8</f>
        <v>Oliver Zierke</v>
      </c>
      <c r="B45" t="str">
        <f>IF(OR(B37=1,B37=4),B$4,IF(OR(B37=2,B37=3),IF(B$4="S","W","S"),0))</f>
        <v>S</v>
      </c>
      <c r="C45" s="100" t="str">
        <f t="shared" si="31"/>
        <v>W</v>
      </c>
      <c r="D45" s="100" t="str">
        <f t="shared" si="31"/>
        <v>S</v>
      </c>
      <c r="E45" s="100" t="str">
        <f t="shared" si="31"/>
        <v>W</v>
      </c>
      <c r="F45" s="100" t="str">
        <f t="shared" si="31"/>
        <v>S</v>
      </c>
      <c r="G45" s="100" t="str">
        <f t="shared" si="31"/>
        <v>W</v>
      </c>
      <c r="H45" s="100" t="str">
        <f t="shared" si="31"/>
        <v>S</v>
      </c>
      <c r="I45" s="100" t="str">
        <f t="shared" si="31"/>
        <v>W</v>
      </c>
      <c r="J45" s="100" t="str">
        <f t="shared" si="31"/>
        <v>S</v>
      </c>
      <c r="K45" s="100" t="str">
        <f t="shared" si="31"/>
        <v>W</v>
      </c>
      <c r="L45" s="100" t="str">
        <f t="shared" si="31"/>
        <v>S</v>
      </c>
      <c r="M45" s="100" t="str">
        <f t="shared" si="31"/>
        <v>S</v>
      </c>
      <c r="N45" s="100" t="str">
        <f t="shared" si="31"/>
        <v>W</v>
      </c>
      <c r="O45" s="100" t="str">
        <f t="shared" si="31"/>
        <v>S</v>
      </c>
      <c r="P45" s="100">
        <f t="shared" si="31"/>
        <v>0</v>
      </c>
      <c r="Q45" s="100">
        <f t="shared" si="31"/>
        <v>0</v>
      </c>
      <c r="R45" s="100">
        <f t="shared" si="31"/>
        <v>0</v>
      </c>
      <c r="S45" s="100">
        <f t="shared" si="31"/>
        <v>0</v>
      </c>
      <c r="T45" s="100">
        <f t="shared" si="31"/>
        <v>0</v>
      </c>
      <c r="U45" s="100" t="str">
        <f t="shared" si="31"/>
        <v>W</v>
      </c>
      <c r="V45" s="100" t="str">
        <f t="shared" si="31"/>
        <v>S</v>
      </c>
      <c r="W45" s="100" t="str">
        <f t="shared" si="31"/>
        <v>W</v>
      </c>
      <c r="X45" s="100">
        <f t="shared" si="31"/>
        <v>0</v>
      </c>
      <c r="Y45" s="100" t="str">
        <f t="shared" si="31"/>
        <v>W</v>
      </c>
      <c r="Z45" s="100">
        <f t="shared" si="31"/>
        <v>0</v>
      </c>
      <c r="AA45" s="100">
        <f t="shared" si="31"/>
        <v>0</v>
      </c>
      <c r="AB45" s="100" t="str">
        <f t="shared" si="31"/>
        <v>S</v>
      </c>
      <c r="AC45" s="100" t="str">
        <f t="shared" si="31"/>
        <v>W</v>
      </c>
      <c r="AD45" s="100" t="str">
        <f t="shared" si="31"/>
        <v>S</v>
      </c>
    </row>
    <row r="46" spans="1:30" ht="12.75" hidden="1">
      <c r="A46" t="str">
        <f>A9</f>
        <v>Christian Michna</v>
      </c>
      <c r="B46" t="str">
        <f>IF(OR(B38=1,B38=4),B$4,IF(OR(B38=2,B38=3),IF(B$4="S","W","S"),0))</f>
        <v>W</v>
      </c>
      <c r="C46" s="100" t="str">
        <f t="shared" si="31"/>
        <v>S</v>
      </c>
      <c r="D46" s="100" t="str">
        <f t="shared" si="31"/>
        <v>W</v>
      </c>
      <c r="E46" s="100" t="str">
        <f t="shared" si="31"/>
        <v>S</v>
      </c>
      <c r="F46" s="100" t="str">
        <f t="shared" si="31"/>
        <v>W</v>
      </c>
      <c r="G46" s="100" t="str">
        <f t="shared" si="31"/>
        <v>S</v>
      </c>
      <c r="H46" s="100" t="str">
        <f t="shared" si="31"/>
        <v>W</v>
      </c>
      <c r="I46" s="100" t="str">
        <f t="shared" si="31"/>
        <v>S</v>
      </c>
      <c r="J46" s="100" t="str">
        <f t="shared" si="31"/>
        <v>W</v>
      </c>
      <c r="K46" s="100" t="str">
        <f t="shared" si="31"/>
        <v>S</v>
      </c>
      <c r="L46" s="100" t="str">
        <f t="shared" si="31"/>
        <v>W</v>
      </c>
      <c r="M46" s="100">
        <f t="shared" si="31"/>
        <v>0</v>
      </c>
      <c r="N46" s="100">
        <f t="shared" si="31"/>
        <v>0</v>
      </c>
      <c r="O46" s="100">
        <f t="shared" si="31"/>
        <v>0</v>
      </c>
      <c r="P46" s="100" t="str">
        <f t="shared" si="31"/>
        <v>W</v>
      </c>
      <c r="Q46" s="100" t="str">
        <f t="shared" si="31"/>
        <v>S</v>
      </c>
      <c r="R46" s="100" t="str">
        <f t="shared" si="31"/>
        <v>W</v>
      </c>
      <c r="S46" s="100" t="str">
        <f t="shared" si="31"/>
        <v>S</v>
      </c>
      <c r="T46" s="100" t="str">
        <f t="shared" si="31"/>
        <v>W</v>
      </c>
      <c r="U46" s="100" t="str">
        <f t="shared" si="31"/>
        <v>S</v>
      </c>
      <c r="V46" s="100" t="str">
        <f t="shared" si="31"/>
        <v>W</v>
      </c>
      <c r="W46" s="100" t="str">
        <f t="shared" si="31"/>
        <v>S</v>
      </c>
      <c r="X46" s="100">
        <f t="shared" si="31"/>
        <v>0</v>
      </c>
      <c r="Y46" s="100" t="str">
        <f t="shared" si="31"/>
        <v>S</v>
      </c>
      <c r="Z46" s="100" t="str">
        <f t="shared" si="31"/>
        <v>W</v>
      </c>
      <c r="AA46" s="100" t="str">
        <f t="shared" si="31"/>
        <v>S</v>
      </c>
      <c r="AB46" s="100" t="str">
        <f t="shared" si="31"/>
        <v>W</v>
      </c>
      <c r="AC46" s="100" t="str">
        <f t="shared" si="31"/>
        <v>S</v>
      </c>
      <c r="AD46" s="100" t="str">
        <f t="shared" si="31"/>
        <v>W</v>
      </c>
    </row>
    <row r="47" spans="1:30" ht="12.75" hidden="1">
      <c r="A47">
        <f>A10</f>
        <v>0</v>
      </c>
      <c r="B47">
        <f>IF(OR(B39=1,B39=4),B$4,IF(OR(B39=2,B39=3),IF(B$4="S","W","S"),0))</f>
        <v>0</v>
      </c>
      <c r="C47" s="100">
        <f aca="true" t="shared" si="33" ref="C47:AD47">IF(OR(C39=1,C39=4),C$4,IF(OR(C39=2,C39=3),IF(C$4="S","W","S"),0))</f>
        <v>0</v>
      </c>
      <c r="D47" s="100">
        <f t="shared" si="33"/>
        <v>0</v>
      </c>
      <c r="E47" s="100">
        <f t="shared" si="33"/>
        <v>0</v>
      </c>
      <c r="F47" s="100">
        <f t="shared" si="33"/>
        <v>0</v>
      </c>
      <c r="G47" s="100">
        <f t="shared" si="33"/>
        <v>0</v>
      </c>
      <c r="H47" s="100">
        <f t="shared" si="33"/>
        <v>0</v>
      </c>
      <c r="I47" s="100">
        <f t="shared" si="33"/>
        <v>0</v>
      </c>
      <c r="J47" s="100">
        <f t="shared" si="33"/>
        <v>0</v>
      </c>
      <c r="K47" s="100">
        <f t="shared" si="33"/>
        <v>0</v>
      </c>
      <c r="L47" s="100">
        <f t="shared" si="33"/>
        <v>0</v>
      </c>
      <c r="M47" s="100">
        <f t="shared" si="33"/>
        <v>0</v>
      </c>
      <c r="N47" s="100">
        <f t="shared" si="33"/>
        <v>0</v>
      </c>
      <c r="O47" s="100">
        <f t="shared" si="33"/>
        <v>0</v>
      </c>
      <c r="P47" s="100">
        <f t="shared" si="33"/>
        <v>0</v>
      </c>
      <c r="Q47" s="100">
        <f t="shared" si="33"/>
        <v>0</v>
      </c>
      <c r="R47" s="100">
        <f t="shared" si="33"/>
        <v>0</v>
      </c>
      <c r="S47" s="100">
        <f t="shared" si="33"/>
        <v>0</v>
      </c>
      <c r="T47" s="100">
        <f t="shared" si="33"/>
        <v>0</v>
      </c>
      <c r="U47" s="100">
        <f t="shared" si="33"/>
        <v>0</v>
      </c>
      <c r="V47" s="100">
        <f t="shared" si="33"/>
        <v>0</v>
      </c>
      <c r="W47" s="100">
        <f t="shared" si="33"/>
        <v>0</v>
      </c>
      <c r="X47" s="100">
        <f t="shared" si="33"/>
        <v>0</v>
      </c>
      <c r="Y47" s="100">
        <f t="shared" si="33"/>
        <v>0</v>
      </c>
      <c r="Z47" s="100">
        <f t="shared" si="33"/>
        <v>0</v>
      </c>
      <c r="AA47" s="100">
        <f t="shared" si="33"/>
        <v>0</v>
      </c>
      <c r="AB47" s="100">
        <f t="shared" si="33"/>
        <v>0</v>
      </c>
      <c r="AC47" s="100">
        <f t="shared" si="33"/>
        <v>0</v>
      </c>
      <c r="AD47" s="100">
        <f t="shared" si="33"/>
        <v>0</v>
      </c>
    </row>
  </sheetData>
  <mergeCells count="1">
    <mergeCell ref="A1:A4"/>
  </mergeCells>
  <printOptions horizontalCentered="1" verticalCentered="1"/>
  <pageMargins left="0.7874015748031497" right="0.7874015748031497" top="0.5118110236220472" bottom="0.5118110236220472" header="0.5118110236220472" footer="0.5118110236220472"/>
  <pageSetup fitToWidth="2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</dc:creator>
  <cp:keywords/>
  <dc:description/>
  <cp:lastModifiedBy>CM</cp:lastModifiedBy>
  <cp:lastPrinted>2005-03-09T21:13:45Z</cp:lastPrinted>
  <dcterms:created xsi:type="dcterms:W3CDTF">2005-03-04T14:28:18Z</dcterms:created>
  <dcterms:modified xsi:type="dcterms:W3CDTF">2007-03-11T18:18:24Z</dcterms:modified>
  <cp:category/>
  <cp:version/>
  <cp:contentType/>
  <cp:contentStatus/>
</cp:coreProperties>
</file>